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DieseArbeitsmappe" defaultThemeVersion="166925"/>
  <mc:AlternateContent xmlns:mc="http://schemas.openxmlformats.org/markup-compatibility/2006">
    <mc:Choice Requires="x15">
      <x15ac:absPath xmlns:x15ac="http://schemas.microsoft.com/office/spreadsheetml/2010/11/ac" url="P:\LEADER\Lokaler Entwicklungsplan\7. Monitoring und Selbstevaluation\Selbstevaluation\Bericht Selbstevaluation 2020\Anlagen\"/>
    </mc:Choice>
  </mc:AlternateContent>
  <xr:revisionPtr revIDLastSave="0" documentId="13_ncr:1_{F123045F-0950-4C10-9533-286925E30B29}" xr6:coauthVersionLast="45" xr6:coauthVersionMax="45" xr10:uidLastSave="{00000000-0000-0000-0000-000000000000}"/>
  <bookViews>
    <workbookView xWindow="-120" yWindow="-120" windowWidth="29040" windowHeight="15840" xr2:uid="{49ED46D5-E855-44BF-AF0B-B046D1024597}"/>
  </bookViews>
  <sheets>
    <sheet name="Projektmonitoring LAG Pustertal" sheetId="4" r:id="rId1"/>
    <sheet name="Ziele LEP" sheetId="2" state="hidden" r:id="rId2"/>
    <sheet name="Bevölkerung" sheetId="20" state="hidden" r:id="rId3"/>
    <sheet name="Tabelle3" sheetId="17" state="hidden" r:id="rId4"/>
    <sheet name="Übersicht_PJ Stand" sheetId="3" state="hidden" r:id="rId5"/>
  </sheets>
  <definedNames>
    <definedName name="_xlnm._FilterDatabase" localSheetId="0" hidden="1">'Projektmonitoring LAG Pustertal'!$B$1:$CR$1</definedName>
    <definedName name="_xlnm._FilterDatabase" localSheetId="4" hidden="1">'Übersicht_PJ Stand'!$H$1:$M$35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3" l="1"/>
  <c r="E41" i="3"/>
  <c r="E40" i="3"/>
  <c r="E39" i="3"/>
  <c r="N35" i="3"/>
  <c r="M35" i="3"/>
  <c r="L35" i="3"/>
  <c r="K35" i="3"/>
  <c r="M33" i="3"/>
  <c r="M27" i="3"/>
  <c r="M24" i="3"/>
  <c r="M23" i="3"/>
  <c r="M22" i="3"/>
  <c r="M21" i="3"/>
  <c r="M20" i="3"/>
  <c r="M19" i="3"/>
  <c r="M18" i="3"/>
  <c r="M17" i="3"/>
  <c r="M16" i="3"/>
  <c r="M15" i="3"/>
  <c r="M14" i="3"/>
  <c r="M13" i="3"/>
  <c r="M12" i="3"/>
  <c r="M11" i="3"/>
  <c r="M10" i="3"/>
  <c r="M9" i="3"/>
  <c r="M8" i="3"/>
  <c r="M7" i="3"/>
  <c r="M6" i="3"/>
  <c r="M5" i="3"/>
  <c r="M4" i="3"/>
  <c r="M3" i="3"/>
  <c r="M2" i="3"/>
  <c r="AV35" i="4"/>
  <c r="AU35" i="4"/>
  <c r="AT35" i="4"/>
  <c r="BB34" i="4"/>
  <c r="AL34" i="4"/>
  <c r="AK34" i="4"/>
  <c r="BB33" i="4"/>
  <c r="BA33" i="4"/>
  <c r="AN33" i="4"/>
  <c r="AM33" i="4"/>
  <c r="AL33" i="4"/>
  <c r="AK33" i="4"/>
  <c r="BB32" i="4"/>
  <c r="AL32" i="4"/>
  <c r="AK32" i="4"/>
  <c r="BB31" i="4"/>
  <c r="AL31" i="4"/>
  <c r="AK31" i="4"/>
  <c r="BB30" i="4"/>
  <c r="AL30" i="4"/>
  <c r="AK30" i="4"/>
  <c r="BB29" i="4"/>
  <c r="BA29" i="4"/>
  <c r="AN29" i="4"/>
  <c r="AM29" i="4"/>
  <c r="AL29" i="4"/>
  <c r="AK29" i="4"/>
  <c r="BB28" i="4"/>
  <c r="AL28" i="4"/>
  <c r="AK28" i="4"/>
  <c r="BB27" i="4"/>
  <c r="AL27" i="4"/>
  <c r="AK27" i="4"/>
  <c r="BB26" i="4"/>
  <c r="AL26" i="4"/>
  <c r="AK26" i="4"/>
  <c r="BB25" i="4"/>
  <c r="BA25" i="4"/>
  <c r="AN25" i="4"/>
  <c r="AM25" i="4"/>
  <c r="AL25" i="4"/>
  <c r="AK25" i="4"/>
  <c r="BB24" i="4"/>
  <c r="BA24" i="4"/>
  <c r="AN24" i="4"/>
  <c r="AM24" i="4"/>
  <c r="AL24" i="4"/>
  <c r="AK24" i="4"/>
  <c r="BA23" i="4"/>
  <c r="AN23" i="4"/>
  <c r="AM23" i="4"/>
  <c r="AL23" i="4"/>
  <c r="AK23" i="4"/>
  <c r="BA22" i="4"/>
  <c r="AN22" i="4"/>
  <c r="AM22" i="4"/>
  <c r="AL22" i="4"/>
  <c r="AK22" i="4"/>
  <c r="BA21" i="4"/>
  <c r="AN21" i="4"/>
  <c r="AM21" i="4"/>
  <c r="AL21" i="4"/>
  <c r="AK21" i="4"/>
  <c r="BA20" i="4"/>
  <c r="AN20" i="4"/>
  <c r="AM20" i="4"/>
  <c r="AL20" i="4"/>
  <c r="AK20" i="4"/>
  <c r="BA19" i="4"/>
  <c r="AN19" i="4"/>
  <c r="AM19" i="4"/>
  <c r="AL19" i="4"/>
  <c r="AK19" i="4"/>
  <c r="BA18" i="4"/>
  <c r="AN18" i="4"/>
  <c r="AM18" i="4"/>
  <c r="AL18" i="4"/>
  <c r="AK18" i="4"/>
  <c r="BB17" i="4"/>
  <c r="BA17" i="4"/>
  <c r="AN17" i="4"/>
  <c r="AM17" i="4"/>
  <c r="AL17" i="4"/>
  <c r="AK17" i="4"/>
  <c r="BA16" i="4"/>
  <c r="AN16" i="4"/>
  <c r="AM16" i="4"/>
  <c r="AL16" i="4"/>
  <c r="AK16" i="4"/>
  <c r="BA15" i="4"/>
  <c r="AN15" i="4"/>
  <c r="AM15" i="4"/>
  <c r="AL15" i="4"/>
  <c r="AK15" i="4"/>
  <c r="BA14" i="4"/>
  <c r="AN14" i="4"/>
  <c r="AM14" i="4"/>
  <c r="AL14" i="4"/>
  <c r="AK14" i="4"/>
  <c r="BA13" i="4"/>
  <c r="AN13" i="4"/>
  <c r="AM13" i="4"/>
  <c r="AL13" i="4"/>
  <c r="AK13" i="4"/>
  <c r="BA12" i="4"/>
  <c r="AN12" i="4"/>
  <c r="AM12" i="4"/>
  <c r="AL12" i="4"/>
  <c r="AK12" i="4"/>
  <c r="BA11" i="4"/>
  <c r="AN11" i="4"/>
  <c r="AM11" i="4"/>
  <c r="AL11" i="4"/>
  <c r="AK11" i="4"/>
  <c r="BA10" i="4"/>
  <c r="AN10" i="4"/>
  <c r="AM10" i="4"/>
  <c r="AL10" i="4"/>
  <c r="AK10" i="4"/>
  <c r="BA9" i="4"/>
  <c r="AN9" i="4"/>
  <c r="AM9" i="4"/>
  <c r="AL9" i="4"/>
  <c r="AK9" i="4"/>
  <c r="BA8" i="4"/>
  <c r="AN8" i="4"/>
  <c r="AM8" i="4"/>
  <c r="AL8" i="4"/>
  <c r="AK8" i="4"/>
  <c r="BB7" i="4"/>
  <c r="BA7" i="4"/>
  <c r="AN7" i="4"/>
  <c r="AM7" i="4"/>
  <c r="AL7" i="4"/>
  <c r="AK7" i="4"/>
  <c r="AZ6" i="4"/>
  <c r="AZ35" i="4" s="1"/>
  <c r="AY6" i="4"/>
  <c r="BA6" i="4" s="1"/>
  <c r="AN6" i="4"/>
  <c r="AM6" i="4"/>
  <c r="AL6" i="4"/>
  <c r="AK6" i="4"/>
  <c r="BA5" i="4"/>
  <c r="AY5" i="4"/>
  <c r="AN5" i="4"/>
  <c r="AM5" i="4"/>
  <c r="AL5" i="4"/>
  <c r="AK5" i="4"/>
  <c r="AY4" i="4"/>
  <c r="BA4" i="4" s="1"/>
  <c r="AN4" i="4"/>
  <c r="AM4" i="4"/>
  <c r="AL4" i="4"/>
  <c r="AK4" i="4"/>
  <c r="BA3" i="4"/>
  <c r="AY3" i="4"/>
  <c r="AN3" i="4"/>
  <c r="AM3" i="4"/>
  <c r="AL3" i="4"/>
  <c r="AK3" i="4"/>
  <c r="AY2" i="4"/>
  <c r="AY35" i="4" s="1"/>
  <c r="AN2" i="4"/>
  <c r="AM2" i="4"/>
  <c r="AL2" i="4"/>
  <c r="AK2" i="4"/>
  <c r="AK35" i="4" s="1"/>
  <c r="AL35" i="4" l="1"/>
  <c r="BA2" i="4"/>
  <c r="AM35" i="4"/>
  <c r="BB6" i="4"/>
  <c r="BB35" i="4" s="1"/>
  <c r="BA35" i="4"/>
  <c r="AN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H2" authorId="0" shapeId="0" xr:uid="{DA78E411-4AB8-4806-A420-3F4AF851F39C}">
      <text>
        <r>
          <rPr>
            <sz val="10"/>
            <color rgb="FF000000"/>
            <rFont val="Arial"/>
            <family val="2"/>
          </rPr>
          <t>Der Formulareinreicher hat diesen Wert aktualisiert.</t>
        </r>
      </text>
    </comment>
    <comment ref="BK2" authorId="0" shapeId="0" xr:uid="{0313E9BB-40BB-49D6-8BFC-F75A1E3CBF29}">
      <text>
        <r>
          <rPr>
            <sz val="10"/>
            <color rgb="FF000000"/>
            <rFont val="Arial"/>
            <family val="2"/>
          </rPr>
          <t>Der Formulareinreicher hat diesen Wert aktualisiert.</t>
        </r>
      </text>
    </comment>
    <comment ref="CP2" authorId="0" shapeId="0" xr:uid="{E6F71B4B-0CA8-4E00-BB69-3B6C8DFC862A}">
      <text>
        <r>
          <rPr>
            <sz val="10"/>
            <color rgb="FF000000"/>
            <rFont val="Arial"/>
            <family val="2"/>
          </rPr>
          <t>Der Formulareinreicher hat diesen Wert aktualisiert.</t>
        </r>
      </text>
    </comment>
    <comment ref="BP8" authorId="0" shapeId="0" xr:uid="{12B23CD9-E7B6-43C9-8097-05057A448FAA}">
      <text>
        <r>
          <rPr>
            <sz val="10"/>
            <color rgb="FF000000"/>
            <rFont val="Arial"/>
            <family val="2"/>
          </rPr>
          <t>Der Formulareinreicher hat diesen Wert aktualisiert.</t>
        </r>
      </text>
    </comment>
    <comment ref="AR10" authorId="0" shapeId="0" xr:uid="{69ADC59D-A422-4BB9-9CEF-17D3B36D85D1}">
      <text>
        <r>
          <rPr>
            <sz val="10"/>
            <color rgb="FF000000"/>
            <rFont val="Arial"/>
            <family val="2"/>
          </rPr>
          <t>Der Formulareinreicher hat diesen Wert aktualisiert.</t>
        </r>
      </text>
    </comment>
    <comment ref="BM10" authorId="0" shapeId="0" xr:uid="{BCB4CE17-1286-4645-A84B-92C671BEB5F1}">
      <text>
        <r>
          <rPr>
            <sz val="10"/>
            <color rgb="FF000000"/>
            <rFont val="Arial"/>
            <family val="2"/>
          </rPr>
          <t>Der Formulareinreicher hat diesen Wert aktualisiert.</t>
        </r>
      </text>
    </comment>
    <comment ref="BN10" authorId="0" shapeId="0" xr:uid="{B84B214C-11A6-49BD-9748-78985D334820}">
      <text>
        <r>
          <rPr>
            <sz val="10"/>
            <color rgb="FF000000"/>
            <rFont val="Arial"/>
            <family val="2"/>
          </rPr>
          <t>Der Formulareinreicher hat diesen Wert aktualisiert.</t>
        </r>
      </text>
    </comment>
    <comment ref="BO10" authorId="0" shapeId="0" xr:uid="{578E406C-5C8F-46D3-8B8E-CD29420974E5}">
      <text>
        <r>
          <rPr>
            <sz val="10"/>
            <color rgb="FF000000"/>
            <rFont val="Arial"/>
            <family val="2"/>
          </rPr>
          <t>Der Formulareinreicher hat diesen Wert aktualisiert.</t>
        </r>
      </text>
    </comment>
    <comment ref="BP10" authorId="0" shapeId="0" xr:uid="{AD0281FE-111A-488C-BB85-4CFD10B7F5C5}">
      <text>
        <r>
          <rPr>
            <sz val="10"/>
            <color rgb="FF000000"/>
            <rFont val="Arial"/>
            <family val="2"/>
          </rPr>
          <t>Der Formulareinreicher hat diesen Wert aktualisiert.</t>
        </r>
      </text>
    </comment>
    <comment ref="CP10" authorId="0" shapeId="0" xr:uid="{8693E351-4006-4CAF-87AE-5C68820DC769}">
      <text>
        <r>
          <rPr>
            <sz val="10"/>
            <color rgb="FF000000"/>
            <rFont val="Arial"/>
            <family val="2"/>
          </rPr>
          <t>Der Formulareinreicher hat diesen Wert aktualisiert.</t>
        </r>
      </text>
    </comment>
    <comment ref="BM11" authorId="0" shapeId="0" xr:uid="{8D5310E2-D335-4903-A1B5-15140D6A4DD1}">
      <text>
        <r>
          <rPr>
            <sz val="10"/>
            <color rgb="FF000000"/>
            <rFont val="Arial"/>
            <family val="2"/>
          </rPr>
          <t>Der Formulareinreicher hat diesen Wert aktualisiert.</t>
        </r>
      </text>
    </comment>
    <comment ref="BN11" authorId="0" shapeId="0" xr:uid="{5F70977C-59C6-4921-BAD4-9BE415A6C6F4}">
      <text>
        <r>
          <rPr>
            <sz val="10"/>
            <color rgb="FF000000"/>
            <rFont val="Arial"/>
            <family val="2"/>
          </rPr>
          <t>Der Formulareinreicher hat diesen Wert aktualisiert.</t>
        </r>
      </text>
    </comment>
    <comment ref="BO11" authorId="0" shapeId="0" xr:uid="{F0DE52BC-5B33-474C-A83F-0D26DB8420F6}">
      <text>
        <r>
          <rPr>
            <sz val="10"/>
            <color rgb="FF000000"/>
            <rFont val="Arial"/>
            <family val="2"/>
          </rPr>
          <t>Der Formulareinreicher hat diesen Wert aktualisiert.</t>
        </r>
      </text>
    </comment>
    <comment ref="CP11" authorId="0" shapeId="0" xr:uid="{A7FC78DF-4C44-401B-BC06-F0EEF726660C}">
      <text>
        <r>
          <rPr>
            <sz val="10"/>
            <color rgb="FF000000"/>
            <rFont val="Arial"/>
            <family val="2"/>
          </rPr>
          <t>Der Formulareinreicher hat diesen Wert aktualisiert.</t>
        </r>
      </text>
    </comment>
    <comment ref="BM12" authorId="0" shapeId="0" xr:uid="{2230010D-01A1-4606-85E6-AF1E75F6650D}">
      <text>
        <r>
          <rPr>
            <sz val="10"/>
            <color rgb="FF000000"/>
            <rFont val="Arial"/>
            <family val="2"/>
          </rPr>
          <t>Der Formulareinreicher hat diesen Wert aktualisiert.</t>
        </r>
      </text>
    </comment>
    <comment ref="BN12" authorId="0" shapeId="0" xr:uid="{2A7130F4-5A73-4BCD-8CCA-402FDF2DEB61}">
      <text>
        <r>
          <rPr>
            <sz val="10"/>
            <color rgb="FF000000"/>
            <rFont val="Arial"/>
            <family val="2"/>
          </rPr>
          <t>Der Formulareinreicher hat diesen Wert aktualisiert.</t>
        </r>
      </text>
    </comment>
    <comment ref="BO12" authorId="0" shapeId="0" xr:uid="{3429C88D-2744-4088-B891-D2BB4FCF002A}">
      <text>
        <r>
          <rPr>
            <sz val="10"/>
            <color rgb="FF000000"/>
            <rFont val="Arial"/>
            <family val="2"/>
          </rPr>
          <t>Der Formulareinreicher hat diesen Wert aktualisiert.</t>
        </r>
      </text>
    </comment>
    <comment ref="CP12" authorId="0" shapeId="0" xr:uid="{D2CA94FD-7D30-47F2-96EC-187F7330653E}">
      <text>
        <r>
          <rPr>
            <sz val="10"/>
            <color rgb="FF000000"/>
            <rFont val="Arial"/>
            <family val="2"/>
          </rPr>
          <t>Der Formulareinreicher hat diesen Wert aktualisiert.</t>
        </r>
      </text>
    </comment>
    <comment ref="BM15" authorId="0" shapeId="0" xr:uid="{1AEC2FB1-F3AF-43B8-ABE6-422EA6475B4C}">
      <text>
        <r>
          <rPr>
            <sz val="10"/>
            <color rgb="FF000000"/>
            <rFont val="Arial"/>
            <family val="2"/>
          </rPr>
          <t>Der Formulareinreicher hat diesen Wert aktualisiert.</t>
        </r>
      </text>
    </comment>
    <comment ref="BN15" authorId="0" shapeId="0" xr:uid="{D8106010-6D43-4B0C-BC7A-348A0223A70B}">
      <text>
        <r>
          <rPr>
            <sz val="10"/>
            <color rgb="FF000000"/>
            <rFont val="Arial"/>
            <family val="2"/>
          </rPr>
          <t>Der Formulareinreicher hat diesen Wert aktualisiert.</t>
        </r>
      </text>
    </comment>
    <comment ref="BO15" authorId="0" shapeId="0" xr:uid="{DAFEB8A0-6D30-4745-9E7E-E82535614F12}">
      <text>
        <r>
          <rPr>
            <sz val="10"/>
            <color rgb="FF000000"/>
            <rFont val="Arial"/>
            <family val="2"/>
          </rPr>
          <t>Der Formulareinreicher hat diesen Wert aktualisiert.</t>
        </r>
      </text>
    </comment>
    <comment ref="BP15" authorId="0" shapeId="0" xr:uid="{EAFAF2DF-8A18-4FF5-A701-44ECEDFA48BA}">
      <text>
        <r>
          <rPr>
            <sz val="10"/>
            <color rgb="FF000000"/>
            <rFont val="Arial"/>
            <family val="2"/>
          </rPr>
          <t>Der Formulareinreicher hat diesen Wert aktualisiert.</t>
        </r>
      </text>
    </comment>
    <comment ref="CR15" authorId="0" shapeId="0" xr:uid="{D1EDD7F5-5DF2-4F0F-8328-95E2056C5FEA}">
      <text>
        <r>
          <rPr>
            <sz val="10"/>
            <color rgb="FF000000"/>
            <rFont val="Arial"/>
            <family val="2"/>
          </rPr>
          <t>Der Formulareinreicher hat diesen Wert aktualisiert.</t>
        </r>
      </text>
    </comment>
    <comment ref="BM16" authorId="0" shapeId="0" xr:uid="{2835A6BA-BFCD-4196-A784-8BD753049283}">
      <text>
        <r>
          <rPr>
            <sz val="10"/>
            <color rgb="FF000000"/>
            <rFont val="Arial"/>
            <family val="2"/>
          </rPr>
          <t>Der Formulareinreicher hat diesen Wert aktualisiert.</t>
        </r>
      </text>
    </comment>
    <comment ref="BN16" authorId="0" shapeId="0" xr:uid="{6B9A0CD5-DF53-4B95-8199-B320C4D5ED3E}">
      <text>
        <r>
          <rPr>
            <sz val="10"/>
            <color rgb="FF000000"/>
            <rFont val="Arial"/>
            <family val="2"/>
          </rPr>
          <t>Der Formulareinreicher hat diesen Wert aktualisiert.</t>
        </r>
      </text>
    </comment>
    <comment ref="BO16" authorId="0" shapeId="0" xr:uid="{D0B64709-1E15-4E81-B669-3A15AE1E9A7B}">
      <text>
        <r>
          <rPr>
            <sz val="10"/>
            <color rgb="FF000000"/>
            <rFont val="Arial"/>
            <family val="2"/>
          </rPr>
          <t>Der Formulareinreicher hat diesen Wert aktualisiert.</t>
        </r>
      </text>
    </comment>
    <comment ref="CP16" authorId="0" shapeId="0" xr:uid="{30E35741-0331-4693-863C-9DEAA9F55874}">
      <text>
        <r>
          <rPr>
            <sz val="10"/>
            <color rgb="FF000000"/>
            <rFont val="Arial"/>
            <family val="2"/>
          </rPr>
          <t>Der Formulareinreicher hat diesen Wert aktualisiert.</t>
        </r>
      </text>
    </comment>
    <comment ref="AR19" authorId="0" shapeId="0" xr:uid="{01E9E626-2A86-4AF4-BED1-8727D896C061}">
      <text>
        <r>
          <rPr>
            <sz val="10"/>
            <color rgb="FF000000"/>
            <rFont val="Arial"/>
            <family val="2"/>
          </rPr>
          <t>Der Formulareinreicher hat diesen Wert aktualisiert.</t>
        </r>
      </text>
    </comment>
    <comment ref="BM19" authorId="0" shapeId="0" xr:uid="{7273E8EE-B26F-45D6-BDFF-03349D430645}">
      <text>
        <r>
          <rPr>
            <sz val="10"/>
            <color rgb="FF000000"/>
            <rFont val="Arial"/>
            <family val="2"/>
          </rPr>
          <t>Der Formulareinreicher hat diesen Wert aktualisiert.</t>
        </r>
      </text>
    </comment>
    <comment ref="BN19" authorId="0" shapeId="0" xr:uid="{805C77BD-0D93-4328-A2AF-A89CA4F8421D}">
      <text>
        <r>
          <rPr>
            <sz val="10"/>
            <color rgb="FF000000"/>
            <rFont val="Arial"/>
            <family val="2"/>
          </rPr>
          <t>Der Formulareinreicher hat diesen Wert aktualisiert.</t>
        </r>
      </text>
    </comment>
    <comment ref="BO19" authorId="0" shapeId="0" xr:uid="{2FD894BF-38E4-42E1-9F4B-2CA6D21A0088}">
      <text>
        <r>
          <rPr>
            <sz val="10"/>
            <color rgb="FF000000"/>
            <rFont val="Arial"/>
            <family val="2"/>
          </rPr>
          <t>Der Formulareinreicher hat diesen Wert aktualisiert.</t>
        </r>
      </text>
    </comment>
    <comment ref="BP19" authorId="0" shapeId="0" xr:uid="{5270DC12-8F37-41E5-A920-609EA41A63DF}">
      <text>
        <r>
          <rPr>
            <sz val="10"/>
            <color rgb="FF000000"/>
            <rFont val="Arial"/>
            <family val="2"/>
          </rPr>
          <t>Der Formulareinreicher hat diesen Wert aktualisiert.</t>
        </r>
      </text>
    </comment>
    <comment ref="CP19" authorId="0" shapeId="0" xr:uid="{964688DA-9D7E-4C39-8382-9C0DAEFAE41C}">
      <text>
        <r>
          <rPr>
            <sz val="10"/>
            <color rgb="FF000000"/>
            <rFont val="Arial"/>
            <family val="2"/>
          </rPr>
          <t>Der Formulareinreicher hat diesen Wert aktualisiert.</t>
        </r>
      </text>
    </comment>
    <comment ref="CR19" authorId="0" shapeId="0" xr:uid="{60231853-D552-4559-B913-D03FA4CE13E7}">
      <text>
        <r>
          <rPr>
            <sz val="10"/>
            <color rgb="FF000000"/>
            <rFont val="Arial"/>
            <family val="2"/>
          </rPr>
          <t>Der Formulareinreicher hat diesen Wert aktualisiert.</t>
        </r>
      </text>
    </comment>
    <comment ref="BM20" authorId="0" shapeId="0" xr:uid="{CEF8A3C3-3AFD-4F8B-874D-2C9C8C9EA520}">
      <text>
        <r>
          <rPr>
            <sz val="10"/>
            <color rgb="FF000000"/>
            <rFont val="Arial"/>
            <family val="2"/>
          </rPr>
          <t>Der Formulareinreicher hat diesen Wert aktualisiert.</t>
        </r>
      </text>
    </comment>
    <comment ref="BN20" authorId="0" shapeId="0" xr:uid="{D2589E02-99A3-4FB0-BFB9-160462C63B46}">
      <text>
        <r>
          <rPr>
            <sz val="10"/>
            <color rgb="FF000000"/>
            <rFont val="Arial"/>
            <family val="2"/>
          </rPr>
          <t>Der Formulareinreicher hat diesen Wert aktualisiert.</t>
        </r>
      </text>
    </comment>
    <comment ref="BO20" authorId="0" shapeId="0" xr:uid="{ADDE1FD9-56D0-4DE4-8A9B-DE9D935603E3}">
      <text>
        <r>
          <rPr>
            <sz val="10"/>
            <color rgb="FF000000"/>
            <rFont val="Arial"/>
            <family val="2"/>
          </rPr>
          <t>Der Formulareinreicher hat diesen Wert aktualisiert.</t>
        </r>
      </text>
    </comment>
    <comment ref="BP20" authorId="0" shapeId="0" xr:uid="{6181E8B3-3C29-464B-9DC2-A34D83C8A898}">
      <text>
        <r>
          <rPr>
            <sz val="10"/>
            <color rgb="FF000000"/>
            <rFont val="Arial"/>
            <family val="2"/>
          </rPr>
          <t>Der Formulareinreicher hat diesen Wert aktualisiert.</t>
        </r>
      </text>
    </comment>
    <comment ref="CP20" authorId="0" shapeId="0" xr:uid="{1A4ED130-7FB6-44CD-8E98-7B8CA3829EAA}">
      <text>
        <r>
          <rPr>
            <sz val="10"/>
            <color rgb="FF000000"/>
            <rFont val="Arial"/>
            <family val="2"/>
          </rPr>
          <t>Der Formulareinreicher hat diesen Wert aktualisiert.</t>
        </r>
      </text>
    </comment>
    <comment ref="CR20" authorId="0" shapeId="0" xr:uid="{7B245EE0-9B70-4D6E-B7C3-456B13C40A66}">
      <text>
        <r>
          <rPr>
            <sz val="10"/>
            <color rgb="FF000000"/>
            <rFont val="Arial"/>
            <family val="2"/>
          </rPr>
          <t>Der Formulareinreicher hat diesen Wert aktualisiert.</t>
        </r>
      </text>
    </comment>
    <comment ref="BM21" authorId="0" shapeId="0" xr:uid="{E7B05641-9A68-4ABF-9C95-EDB6841CDB3F}">
      <text>
        <r>
          <rPr>
            <sz val="10"/>
            <color rgb="FF000000"/>
            <rFont val="Arial"/>
            <family val="2"/>
          </rPr>
          <t>Der Formulareinreicher hat diesen Wert aktualisiert.</t>
        </r>
      </text>
    </comment>
    <comment ref="BN21" authorId="0" shapeId="0" xr:uid="{FD84ECAC-20E5-4677-A519-73BAB69658F1}">
      <text>
        <r>
          <rPr>
            <sz val="10"/>
            <color rgb="FF000000"/>
            <rFont val="Arial"/>
            <family val="2"/>
          </rPr>
          <t>Der Formulareinreicher hat diesen Wert aktualisiert.</t>
        </r>
      </text>
    </comment>
    <comment ref="BO21" authorId="0" shapeId="0" xr:uid="{D479FDEA-615F-49BB-997C-3E9777B75C2F}">
      <text>
        <r>
          <rPr>
            <sz val="10"/>
            <color rgb="FF000000"/>
            <rFont val="Arial"/>
            <family val="2"/>
          </rPr>
          <t>Der Formulareinreicher hat diesen Wert aktualisiert.</t>
        </r>
      </text>
    </comment>
    <comment ref="BP21" authorId="0" shapeId="0" xr:uid="{F0DF17D8-A07E-4468-891F-7E2B32B1B0DF}">
      <text>
        <r>
          <rPr>
            <sz val="10"/>
            <color rgb="FF000000"/>
            <rFont val="Arial"/>
            <family val="2"/>
          </rPr>
          <t>Der Formulareinreicher hat diesen Wert aktualisiert.</t>
        </r>
      </text>
    </comment>
    <comment ref="CP21" authorId="0" shapeId="0" xr:uid="{B099B77C-BF92-46D4-B175-48B4A28168D0}">
      <text>
        <r>
          <rPr>
            <sz val="10"/>
            <color rgb="FF000000"/>
            <rFont val="Arial"/>
            <family val="2"/>
          </rPr>
          <t>Der Formulareinreicher hat diesen Wert aktualisiert.</t>
        </r>
      </text>
    </comment>
    <comment ref="BM23" authorId="0" shapeId="0" xr:uid="{508F356E-E490-4B0D-B30B-34194367A68B}">
      <text>
        <r>
          <rPr>
            <sz val="10"/>
            <color rgb="FF000000"/>
            <rFont val="Arial"/>
            <family val="2"/>
          </rPr>
          <t>Der Formulareinreicher hat diesen Wert aktualisiert.</t>
        </r>
      </text>
    </comment>
    <comment ref="BN23" authorId="0" shapeId="0" xr:uid="{160C47AE-8A22-428E-9F9A-D3B36309CDB0}">
      <text>
        <r>
          <rPr>
            <sz val="10"/>
            <color rgb="FF000000"/>
            <rFont val="Arial"/>
            <family val="2"/>
          </rPr>
          <t>Der Formulareinreicher hat diesen Wert aktualisiert.</t>
        </r>
      </text>
    </comment>
    <comment ref="BO23" authorId="0" shapeId="0" xr:uid="{A6055D2C-8289-4D09-813A-19266D2A87FD}">
      <text>
        <r>
          <rPr>
            <sz val="10"/>
            <color rgb="FF000000"/>
            <rFont val="Arial"/>
            <family val="2"/>
          </rPr>
          <t>Der Formulareinreicher hat diesen Wert aktualisiert.</t>
        </r>
      </text>
    </comment>
    <comment ref="BP23" authorId="0" shapeId="0" xr:uid="{BD8B3F09-0BBA-4B46-87E9-39C1AC37C66A}">
      <text>
        <r>
          <rPr>
            <sz val="10"/>
            <color rgb="FF000000"/>
            <rFont val="Arial"/>
            <family val="2"/>
          </rPr>
          <t>Der Formulareinreicher hat diesen Wert aktualisiert.</t>
        </r>
      </text>
    </comment>
    <comment ref="CP23" authorId="0" shapeId="0" xr:uid="{95CCB72E-F92F-41CD-B1CF-92B8432533CF}">
      <text>
        <r>
          <rPr>
            <sz val="10"/>
            <color rgb="FF000000"/>
            <rFont val="Arial"/>
            <family val="2"/>
          </rPr>
          <t>Der Formulareinreicher hat diesen Wert aktualisiert.</t>
        </r>
      </text>
    </comment>
  </commentList>
</comments>
</file>

<file path=xl/sharedStrings.xml><?xml version="1.0" encoding="utf-8"?>
<sst xmlns="http://schemas.openxmlformats.org/spreadsheetml/2006/main" count="1262" uniqueCount="477">
  <si>
    <t>/</t>
  </si>
  <si>
    <t>Projektträgerschaft</t>
  </si>
  <si>
    <t>Projektkodex</t>
  </si>
  <si>
    <t>Projekttitel</t>
  </si>
  <si>
    <t>Status</t>
  </si>
  <si>
    <t>geplantes Projektende</t>
  </si>
  <si>
    <t>Abrechnung voraussichtlich innerhalb</t>
  </si>
  <si>
    <t>UM</t>
  </si>
  <si>
    <t>alle/ssw GM</t>
  </si>
  <si>
    <t>Beitragssumme genehmigt LAG</t>
  </si>
  <si>
    <t>Beitragssumme lt. Dekret</t>
  </si>
  <si>
    <t>Differenz</t>
  </si>
  <si>
    <t>Gemeinde Prettau</t>
  </si>
  <si>
    <t>2018/7.1/01/01</t>
  </si>
  <si>
    <t>Gemeinde Prettau - Studie und Konzept zur Fahrradmobilität im Gemeindegebiet</t>
  </si>
  <si>
    <t>BD ausgestellt</t>
  </si>
  <si>
    <t>7.1</t>
  </si>
  <si>
    <t>alle GM</t>
  </si>
  <si>
    <t>2017/7.5/01/02</t>
  </si>
  <si>
    <t>Touristische Kommunikation in der Region Tauferer Ahrntal</t>
  </si>
  <si>
    <t>7.5</t>
  </si>
  <si>
    <t>2017/7.6/01/03</t>
  </si>
  <si>
    <t>Verbesserungsarbeiten bei der Naturparkinfostelle in Kasern (Überdachung und Technikraum)</t>
  </si>
  <si>
    <t>7.6</t>
  </si>
  <si>
    <t>2019/7.2/01/02</t>
  </si>
  <si>
    <t>Anpassung der Bushaltstellen in Prettau</t>
  </si>
  <si>
    <t>Ansuchen Land</t>
  </si>
  <si>
    <t>7.2</t>
  </si>
  <si>
    <t>Gemeinde Mühlwald</t>
  </si>
  <si>
    <t>2018/7.1/01/02</t>
  </si>
  <si>
    <t>Gemeinde Mühlwald - Studie und Konzept zur Fahrradmobilität im Gemeindegebiet</t>
  </si>
  <si>
    <t>2018/7.1/01/03</t>
  </si>
  <si>
    <t>Studie zur Dorfentwicklung von Mühlwald</t>
  </si>
  <si>
    <t>2017/7.5/01/01</t>
  </si>
  <si>
    <t>Infopoint Lappach</t>
  </si>
  <si>
    <t>2019/7.2/01/01</t>
  </si>
  <si>
    <t>Errichtung einer Bushaltestelle Schörlechn</t>
  </si>
  <si>
    <t>ssw GM</t>
  </si>
  <si>
    <t>Gemeinde Ahrntal</t>
  </si>
  <si>
    <t>2018/7.6/02/02</t>
  </si>
  <si>
    <t xml:space="preserve">Archäologische Grabungs- und Dokumentationsarbeiten im Gebiet Fundstelle Göge </t>
  </si>
  <si>
    <t>2017/7.5/01/04</t>
  </si>
  <si>
    <t>Errichtung einer Naherholungszone mit Seelandschaft und Kneipp-Weg auf dem Areal des Ex-Hallenbades Luttach</t>
  </si>
  <si>
    <t>2018/7.1/01/04</t>
  </si>
  <si>
    <t>Neue Wege, neue Möglichkeiten, neue Perspektiven für St. Peter – Finanzkaserne St. Peter</t>
  </si>
  <si>
    <t>Gemeinde St. Martin in Thurn</t>
  </si>
  <si>
    <t>2018/7.6/02/01</t>
  </si>
  <si>
    <t>Ladinisches Kulturerbe: Nachhaltige Inwertsetzung des Weilers Vì in Kampill</t>
  </si>
  <si>
    <t>2018/7.1/02/01</t>
  </si>
  <si>
    <r>
      <t xml:space="preserve">Erarbeitung einer Machbarkeitsstudie zur Revitalisierung der regionaltypischen Campiller Bauernmühlen </t>
    </r>
    <r>
      <rPr>
        <sz val="9"/>
        <color rgb="FF000000"/>
        <rFont val="Calibri"/>
        <family val="2"/>
        <scheme val="minor"/>
      </rPr>
      <t xml:space="preserve"> </t>
    </r>
  </si>
  <si>
    <t>2018/7.1/04/01</t>
  </si>
  <si>
    <t>Revitalisierung des alten Bauernhauses La Curt</t>
  </si>
  <si>
    <t>Gemeinde Sexten</t>
  </si>
  <si>
    <t>2018/7.5/02/01</t>
  </si>
  <si>
    <t>Errichtung eines Servicegebäudes als Landmark am Kreuzbergpass</t>
  </si>
  <si>
    <t>2018/7.1/02/02</t>
  </si>
  <si>
    <t>Verkehrsstudie für die Umfahrung der Dörfer des Gemeindegebietes von Sexten</t>
  </si>
  <si>
    <t>Marktgemeinde Sand in Taufers</t>
  </si>
  <si>
    <t>2018/7.1/03/01</t>
  </si>
  <si>
    <t>Studie zur Optimierung der Fernwärmeversorgung mit Schaukraftwerk und Schulungseinrichtung</t>
  </si>
  <si>
    <t>2019/7.6/05/01</t>
  </si>
  <si>
    <t>Sanierung "Stoanehaus" Mühlen</t>
  </si>
  <si>
    <t>Gemeinde Rasen - Antholz</t>
  </si>
  <si>
    <t>2018/7.1/03/02</t>
  </si>
  <si>
    <t>Dorfentwicklung Antholz-Mittertal - das Kulturhaus und die Alpinikaserne setzen neue Impulse</t>
  </si>
  <si>
    <t>Marktgemeinde Welsberg-Taisten</t>
  </si>
  <si>
    <t>2018/7.6/03/01</t>
  </si>
  <si>
    <t>Sanierung des Wasserspeichers beim Bahnhof Welsberg</t>
  </si>
  <si>
    <t>Forstinspektorat Bruneck</t>
  </si>
  <si>
    <t>2018/7.5/03/01</t>
  </si>
  <si>
    <t>Erlebnisgemeinde Gais: Die Kraft aus der Natur. Naturgewalten erleben: Instandhaltungs- und Verbesserungsmaßnahmen</t>
  </si>
  <si>
    <t>Forstinspektorat Welsberg</t>
  </si>
  <si>
    <t>2017/7.6/01/04</t>
  </si>
  <si>
    <t>Kulturerbe Gsiesertal: Maßnahmen zur Aufwertung des kulturellen und natürlichen Erbes</t>
  </si>
  <si>
    <t>Bruneck Kronplatz Tourismus</t>
  </si>
  <si>
    <t>2018/7.5/03/02</t>
  </si>
  <si>
    <t>Erlebnisgemeinde Gais: Die Kraft aus der Natur. Naturgewalten erleben: Beschilderung und Information</t>
  </si>
  <si>
    <t>Bernhard Feichter</t>
  </si>
  <si>
    <t>2018/6.4/03/01</t>
  </si>
  <si>
    <t>Erschließung eines neuen Geschäftsfeldes durch die Herstellung von Dauerbackwaren mit einem ökologischen Produktionsofen</t>
  </si>
  <si>
    <t>6.4</t>
  </si>
  <si>
    <t>2019/6.4/05/01</t>
  </si>
  <si>
    <t>Erschließung des Geschäftsfeldes Dauerbackwaren durch die Einführung einer neuen Produktkategorie: Kekse mit Schokolade - Teilüberzug</t>
  </si>
  <si>
    <t>Sennerei Drei Zinnen</t>
  </si>
  <si>
    <t>2018/4.2/03/01</t>
  </si>
  <si>
    <t>Verfahrenstechnische Optimierung der betrieblichen Abwasserströme</t>
  </si>
  <si>
    <t>4.2</t>
  </si>
  <si>
    <t>Gemeinde Vintl</t>
  </si>
  <si>
    <t>2018/7.5/04/02</t>
  </si>
  <si>
    <t>Aufwertung des Talweges Niedervintl - Weitental - Pfunders, Teilstück des alpenüberquerenden "Traumpfades München - Venedig"</t>
  </si>
  <si>
    <t>Pfarrei Gais</t>
  </si>
  <si>
    <t>2018/7.6/04/01</t>
  </si>
  <si>
    <t>Die alte Totenkapelle von Gais - ein kunsthistorisches Juwel</t>
  </si>
  <si>
    <t>Gemeinde Enneberg</t>
  </si>
  <si>
    <t>2019/7.1/05/01</t>
  </si>
  <si>
    <t>Nutzungs- und Sanierungskonzept Messnerhaus Plaiken</t>
  </si>
  <si>
    <t>Gemeinde Gais</t>
  </si>
  <si>
    <t>2019/7.1/05/02</t>
  </si>
  <si>
    <t>Das Pflegerhaus - ein kulturhistorisches Kleinod am Eingang des Tauferer Ahrntales</t>
  </si>
  <si>
    <t>Kreithner Metal</t>
  </si>
  <si>
    <t>2019/6.4/04/01</t>
  </si>
  <si>
    <t>BVH Tulpe Niedervintl "Ausbau und Ausstattung des Firmensitzes"</t>
  </si>
  <si>
    <t>Pfarrei zu den Hl. Ingenuin und Albuin</t>
  </si>
  <si>
    <t>2019/7.6/07/01</t>
  </si>
  <si>
    <t>Sanierungsarbeiten an der Pfarrkirche von Taisten</t>
  </si>
  <si>
    <t>Bezirksgemeinschaft Pustertal</t>
  </si>
  <si>
    <t>2019/7.1/07/01</t>
  </si>
  <si>
    <t>Erlebniskonzept Fahrradroute Pustertal</t>
  </si>
  <si>
    <t>Gesamtübersicht</t>
  </si>
  <si>
    <t>Genehmigung PAG</t>
  </si>
  <si>
    <t>Gesamt:</t>
  </si>
  <si>
    <t>Projektsumme</t>
  </si>
  <si>
    <t>Anteil Restfinanzierung durch Projektträger</t>
  </si>
  <si>
    <t>Untermaßnahme</t>
  </si>
  <si>
    <t>Projektträger</t>
  </si>
  <si>
    <t>Eigenmittel (in €)</t>
  </si>
  <si>
    <t>Kann die MwSt. abgesetzt werden?</t>
  </si>
  <si>
    <t>Wurde ein Ansuchen um Auszahlung eines Vorschusses eingereicht?</t>
  </si>
  <si>
    <t>Gesamtsumme Vorschuss (in €)</t>
  </si>
  <si>
    <t>ausbezahlt am:</t>
  </si>
  <si>
    <t>Aktuelle Projektphase</t>
  </si>
  <si>
    <t>Welchem Entwicklungsziel des LEP ist das Projekt laut Antrag zugeordnet?</t>
  </si>
  <si>
    <t>Welche Maßnahmen wurden effektiv durchgeführt?</t>
  </si>
  <si>
    <t xml:space="preserve">Kurzbericht über die Outputs: bitte beschreiben Sie die effektiven Projektergebnisse! </t>
  </si>
  <si>
    <t>Zielerreichung: bitte beschreiben Sie welche Ziele (kurz- und langfristig) erreicht werden konnten!</t>
  </si>
  <si>
    <t>Aktueller Projektstatus</t>
  </si>
  <si>
    <t>Projektstand bzw. Umsetzungsgrad</t>
  </si>
  <si>
    <t>Erläuterungen zum Projektstatus</t>
  </si>
  <si>
    <t>nächste Schritte im Projekt</t>
  </si>
  <si>
    <t>Schwierigkeiten, die aufgetreten sind</t>
  </si>
  <si>
    <t>Teilabrechnung eingereicht</t>
  </si>
  <si>
    <t>eingereicht am</t>
  </si>
  <si>
    <t>zur Teilabrechnung vorgelegter Gesamtbetrag (in €)</t>
  </si>
  <si>
    <t>davon zur Förderung zugelassen (in €)</t>
  </si>
  <si>
    <t>Gesamtsumme der genehmigten Teilabrechnung (in €)</t>
  </si>
  <si>
    <t>Lokalaugenschein bereits erfolgt</t>
  </si>
  <si>
    <t>Förderbeitrag ausbezahlt</t>
  </si>
  <si>
    <t>Summe ausbezahlter Förderbeitrag (in €)</t>
  </si>
  <si>
    <t>Datum der Auszahlung</t>
  </si>
  <si>
    <t>ist eine Teilabrechnung geplant</t>
  </si>
  <si>
    <t>Teilabrechnung geplant bis</t>
  </si>
  <si>
    <t>Endabrechnung eingereicht</t>
  </si>
  <si>
    <t>zur Endabrechnung vorgelegter Gesamtbetrag (in €)</t>
  </si>
  <si>
    <t>Gesamtsumme der genehmigten Endabrechnung (in €)</t>
  </si>
  <si>
    <t>bei welcher Teilabrechnung bzw. Zwischenabrechnung wurde ein eventueller Vorschuss verrechnet</t>
  </si>
  <si>
    <t>Endabrechnung geplant bis</t>
  </si>
  <si>
    <t>Werden die geplanten Inhalte wie im Antrag beschrieben umgesetzt?</t>
  </si>
  <si>
    <t>Wenn nein, bitte Begründung einfügen</t>
  </si>
  <si>
    <t>Kurzbericht über die umgesetzten Inhalte laut Projektantrag</t>
  </si>
  <si>
    <t>Wurde ein Antrag um Projektänderung gestellt?</t>
  </si>
  <si>
    <t>Weitere Anmerkungen</t>
  </si>
  <si>
    <t xml:space="preserve">2018/7.1/02/01 Erarbeitung einer Machbarkeitsstudie zur Revitalisierung der regionaltypiuschen Campiller Bauernmühlen </t>
  </si>
  <si>
    <t>UM 7.1 Förderung für Ausarbeitung &amp; Aktualisierung von Plänen für die Entwicklung der Gemeinden/Dörfer in ländlichen Gebieten &amp; ihrer Basisdienstleistungen sowie von Plänen zum Schutz &amp; Bewirtschaftung von Natura-2000-Gebieten &amp; sonstigen Gebieten</t>
  </si>
  <si>
    <t>Nein</t>
  </si>
  <si>
    <t>Projekt hat mit der Umsetzung begonnen (von der LAG genehmigt)</t>
  </si>
  <si>
    <t>Projekt planmäßig in Umsetzung</t>
  </si>
  <si>
    <t>Der Auftrag wurde erteilt und die Umsetzung vonseiten des Auftragnehmers ist angelaufen</t>
  </si>
  <si>
    <t>morgen, am 10.10.2019 findet ein Treffen mit den Eigentümern der Mühlen statt, weitere Personen sind eingeladen. Das Projekt wird vorgestellt und die Mühlenbesitzer sollen zum Mitmachen animiert werden. Auch soll erhoben werden, welche Mühlen genau in der Studie berücksichtigt werden</t>
  </si>
  <si>
    <t>keine</t>
  </si>
  <si>
    <t>nein</t>
  </si>
  <si>
    <t>Ja</t>
  </si>
  <si>
    <t>2018/7.1/01/01 Gemeinde Prettau - Studie und Konzept zur Fahrradmobilität im Gemeindegebiet</t>
  </si>
  <si>
    <t>Projekthalbzeit</t>
  </si>
  <si>
    <t xml:space="preserve">Die Grundlagenerhebung des Technikers ist gemacht. </t>
  </si>
  <si>
    <t>Es werden die Ergebnisse der Erhebung jetzt mit verschiedenenen Ämtern abgestimmt.</t>
  </si>
  <si>
    <t>Die Abstimmung und die möglichen Trassen und Konzepte werden in Versammlungen mit Grundbesitzern, Nutzern, Bürgern, Verbänden, usw. diskutiert und im Anschluss daran finalisiert.</t>
  </si>
  <si>
    <t>Keine</t>
  </si>
  <si>
    <t>Grundlagenerhebung mögliche Trassen Radroute/Radwege, Abstimmung mit Rahmenbedingungen (Geologie, Wildbach, Grundbesitzer, Nutzer, Bürger, usw.)</t>
  </si>
  <si>
    <t>2017/7.5/01/02 Touristische Kommunikation in der Region Tauferer Ahrntal</t>
  </si>
  <si>
    <t>UM 7.5 Förderung für Investitionen zur öffentlichen Verwendung in Freizeitinfrastruktur, Fremdenverkehrsinformation und kleinen touristischen Infrastrukturen</t>
  </si>
  <si>
    <t>Die 2 Infoterminals wurden montiert und die Zuleitungen (Strom, Glasfaseranschluss) wurden fertiggestellt. Die Terminals sind in Betrieb. Lediglich von den Informationsinhalten auf den Bildschirmen bedarf es noch einiger Anpassungen.</t>
  </si>
  <si>
    <t>Nach Korrekturen an der Verbindung zu den externen Datenbanken kann das Projekt abgerechnet werden.</t>
  </si>
  <si>
    <t xml:space="preserve">Korrekturen und Abrechnung </t>
  </si>
  <si>
    <t>Aufstellen von 2 Infoterminals zur Touristischen Kommunikation lt. Projektantrag, Integration mit verschiedenen Datenschnittstellen (LTS, Gemeindehomepage, Mobilitätsschnittstellen, usw.)</t>
  </si>
  <si>
    <t>2017/7.6/01/03 Verbesserungsarbeiten bei der Naturparkinfostelle in Kasern (Überdachung und Technikraum)</t>
  </si>
  <si>
    <t>UM 7.6 Förderung für Studien und Investitionen  in Zusammenhang mit der Erhaltung, Wiederherstellung und Verbesserung des kulturellen und natürlichen Erbes von Dörfern, ländlichen Landschaften und Gebieten mit hohem Naturwert</t>
  </si>
  <si>
    <t>Die Arbeiten befinden sich in Umsetzung.</t>
  </si>
  <si>
    <t>Es ist geplant die Arbeiten innerhalb 2019 abzuschließen.</t>
  </si>
  <si>
    <t>Fertigstellung Zubau Technikraum und Überdachungen. Installationen ausführen.</t>
  </si>
  <si>
    <t>Lt. Projektantrag</t>
  </si>
  <si>
    <t>Projekt hat mit der Umsetzung begonnen</t>
  </si>
  <si>
    <t>ein Konzeptvorschlag liegt vor, der erste Workshop wurde mit interessierten Personen (Vereine, Künstler, Ortsmitglieder, Gemeinde) durchgeführt. Die Architektonische Machbarkeitsstudie ist gestartet (Erhebung und Erfassung). Ein erstes Raumnutzungskonzept liegt vor, muss aber noch im Detail ausgearbeitet werden.</t>
  </si>
  <si>
    <t>Es ist Geld übrig, da der Auftrag billiger vergeben wurde als ursprünglich im Kostenvoranschlag vorgesehen. Man stellt sich die Frage: wie kann dies Geld noch verwendet werden? Der Projektträger setzt sich mit dem Landesamt in Verbindung was möglich ist. Wichtig: der Projektinhalt darf nicht abgeändert werden. Zu klären: Braucht es wieder 3 Angebote? Zusatzmöglichkeiten werden angestrebt.</t>
  </si>
  <si>
    <t>Weitere Workshops sind geplant. Die Bevölkerung soll dabei mehr eingebunden werden. Varianten zur Architektonischen Erhebung werden ausgearbeitet . Schulen und Künstler sollen angesprochen werden, Kooperationen werden gesucht. Die Umsetzbarkeit/Realisierbarkeit wird geprüft.</t>
  </si>
  <si>
    <t>s. vorhergehende Antworten</t>
  </si>
  <si>
    <t>Die Feldarbeit ist abgeschlossen, eine Aufstellung der Stunden liegt vor (ca. 300-400)</t>
  </si>
  <si>
    <t>Ein Abschluss von Teil 2 des Projektes ist  innerhalb Dezember/Jänner geplant, dies hängst von den C14 Ergebnissen ab</t>
  </si>
  <si>
    <t>Die C14 Datierung der Proben wird erstellt, anschließend folgt die didaktische Aufarbeitung der Ergebnisse.</t>
  </si>
  <si>
    <t>C14 Datierung: 3 Auftragnehmer wurden angefragt, nur 1 Angebot liegt vor. Sonst keine Schwierigkeiten.</t>
  </si>
  <si>
    <t>siehe vorhergehende Antworten.
Anmerkung: Der Projektträger ist mit dem Verlauf des Projektes sehr zufrieden</t>
  </si>
  <si>
    <t>Die Projektierung ist soweit abgeschlossen, ein Entwurf wurde ausgearbeitet und steht in Diskussion mit den Grundeigentümern</t>
  </si>
  <si>
    <t>2 Workshops wurden durchgeführt,  daran teilgenommen haben die Grundeigentümer und die Mitglieder der Projektgruppe (Tourismusverein, Gemeinderäte). 1 Kilometer ist noch offen</t>
  </si>
  <si>
    <t>letzte Treffen und Verhandlungen mit den Grundeigentümern</t>
  </si>
  <si>
    <t>Haftungsproblem der Bauern ist aufgepoppt, sonst keine Schwierigkeiten</t>
  </si>
  <si>
    <t>siehe vorherige Antworten</t>
  </si>
  <si>
    <t>Projekt abgeschlossen</t>
  </si>
  <si>
    <t>Schutz der natürlichen und landwirtschaftlichen Ressourcen und Verbesserung der Umweltqualität (Erhalt des Gleichgewichts von Natur- und Kulturlandschaft und deren Zustandes)
Förderung von Inklusion und Solidarität (Erhalt und Steigerung der Lebensqualität und des Nahversorgungsangebotes in den Dörfern)</t>
  </si>
  <si>
    <t>die im Projekt beschriebenen Maßnahmen wurden zur Gänze durchgeführt</t>
  </si>
  <si>
    <t>Realisierung der Informationsstele</t>
  </si>
  <si>
    <t>Umsetzung des bereits bestehenden einheitlichen Konzeptes für die touristische Kommunikation durch Errichtung der Informationsstele</t>
  </si>
  <si>
    <t>Anmerkung: Die Stele kann derzeit noch nicht in Betrieb genommen werden, da es in der Ortschaft Lappach noch kein Glasfasernetz gibt. Dieses wird jedoch in den kommenden Jahren realisiert. Darauf wird auch die Stele in Betrieb genommen.</t>
  </si>
  <si>
    <t>2 Workshops wurden bereits durchgeführt, ein dritter ist noch ausständig. im letzten Workshop wird definitiv entscheiden wo die nächsten Bauzonen ausgewiesen werden</t>
  </si>
  <si>
    <t>Zu den Workshops sind Verbände/Vereine eingeladen worden, auch über ein Formular vorab konnten Meinungen eingebracht werden. Das Interesse an der Teilnahme war eher verhalten</t>
  </si>
  <si>
    <t>Der dritte und letzte Workshop wird in ca. 2 Wochen durchgeführt</t>
  </si>
  <si>
    <t>siehe vorhergehende Antworten</t>
  </si>
  <si>
    <t>Die Ausschreibung für die Projektierung des Ausführungsprojektes ist gestartet, die zu erwartenden Kosten wurden ermittelt</t>
  </si>
  <si>
    <t>einige Positionen werden sich verschieben, dies wurde mit Herrn Alberghina beim gemeinsamen Lokalaugenschein bereits besprochen. Eine neue Genehmigung der Kostenpositionen steht bevor</t>
  </si>
  <si>
    <t>Ausschreiben der Arbeiten nach Erhalt des Ausführungsprojektes</t>
  </si>
  <si>
    <t>Der Start war schwierig, da von einem Einreichprojekt ausgegangen wurde</t>
  </si>
  <si>
    <t>s. vorhergehende Antworten.
Anmerkung: Ein Antrag um Projektänderung ist in Planung</t>
  </si>
  <si>
    <t>2018/7.5/03/01 Erlebnisgemeinde Gais: Die Kraft aus der Natur. Naturgewalten erleben: Instandhaltungs- und Verbesserungsmaßnahmen</t>
  </si>
  <si>
    <t>ca. 40% der Arbeiten sind bereits abgeschlossen, Ende Oktober/Anfang November werden die Regiearbeiten des Forstinspektorats für heuer abgeschlossen.</t>
  </si>
  <si>
    <t xml:space="preserve">Die Verbindung Gais-St. Georgen, als wichtigste Maßnahme im Projekt, ist komplett durchgeführt. Der Steig "Fuchslahne" mit der neuen Brücke sowie der Abschnitt Richtung Finsterbach ist saniert und die Arbeiten sind soweit abgeschlossen. Ebenso saniert worden sind die Steige Richtung Lanebach und der Steig von Gais Richtung Uttenheim.
Die Sanierung der Trockenmauer entlang der Verbindung Spitzbachl-Uttenheim, und die Errichtung der Spielplätze sind noch ausständig. Ebenso ausständig sind die Errichtung der Aussichtsplattform am Waalweg, der gesamter Bereich in der Lahne in Gais sowie die Verbindung Richtung Mühlen in Taufers. </t>
  </si>
  <si>
    <t>Im April 2020 werden die Arbeiten wiederaufgenommen.
Eine Jugendgruppe wird an der Konzeption des Trimm-dich-Pfades mitarbeiten. Man erwartet sich dadurch, dass Wandalakte vorgebeugt werden, indem die Jugendlichen aktiv an der Gestaltung mitarbeiten. Das Treffen mit den Jugendlichen findet sobald als möglich statt.</t>
  </si>
  <si>
    <t>Im Zuge der Bauausführung hat es keine Schwierigkeiten gegeben.
Es ist immer wieder aufwändig, die Grundeigentümer zu verständigen.
Ebenso immer wieder zur Diskussion in der Bevölkerung führt die Zwecknutzung der Wege (z.B. Thema Radfahrer).</t>
  </si>
  <si>
    <t>s. vorherige Antworten</t>
  </si>
  <si>
    <t>Die Wege wurden von der Bevölkerung bereits gut angenommen und auch genutzt.</t>
  </si>
  <si>
    <t>2018/7.5/03/02 Erlebnisgemeinde Gais: Die Kraft aus der Natur. Naturgewalten erleben: Beschilderung und Information</t>
  </si>
  <si>
    <t>Das Projekt ist gestartet, hängt natürlich stark vom Verlauf bzw. der Umsetzung des Projektes 2018/7.5/03/01 des Forstinspektorates Bruneck ab</t>
  </si>
  <si>
    <t>Derzeit wird eine nicht-substantielle Äderung bürokratisch in die Wege geleitet, da man gesehen hat, dass nicht alle Schilder so wie im ursprünglichen Kostenvoranschlag angedacht, notwendig sind. Daher werden die Angebote neu eingeholt, das Amt für Bergwirtschaft weiß Bescheid.
Eine Projektgruppe wird aktuell aufgesetzt, welche die Inhalte für die geplanten Kommunikationsmaßnahmen geben wird.</t>
  </si>
  <si>
    <t>Die Konzeptarbeit wird demnächst beauftragt.</t>
  </si>
  <si>
    <t>Durch die nicht-substantiellen Änderungen ist ein Mehraufwand entstanden, sonst gibt es aktuell keine Schwierigkeiten</t>
  </si>
  <si>
    <t>eine Projektänderung ist in Planung, wie bereits erwähnt.
Die Projektgruppe soll so schnell wie möglich eingesetzt werden.</t>
  </si>
  <si>
    <t>2018/7.1/03/01 Studie zur Optimierung der Fernwärmeversorgung mit Schaukraftwerk und Schulungseinrichtung</t>
  </si>
  <si>
    <t>Das Ingenieurteam Bergmeister GmBh wurde beauftragt den Auftrag durchzuführen</t>
  </si>
  <si>
    <t>Der Auftrag wurde ausgeschrieben. 3 Angebote sind vorliegend und das günstigste Angebot wurde ausgewählt.
Frage: reicht ein Beauftragungsschreiben aus oder muss ein zusätzlicher Vertrag aufgesetzt werden? Die Gemeinde stellt eine schriftliche Anfrage an das Landesamt.</t>
  </si>
  <si>
    <t>Das Ingenieurbüro beginnt demnächst mit der Arbeit und arbeitet die 5 Arbeitsschritte ab.</t>
  </si>
  <si>
    <t>aktuell sind noch keine Schwierigkeiten aufgetreten</t>
  </si>
  <si>
    <t>ja</t>
  </si>
  <si>
    <t>s. Antworten vorher</t>
  </si>
  <si>
    <t>2018/7.6/02/01 Ladinisches Kulturerbe: Nachhaltige Inwertsetzung des Weilers Vi in Campill</t>
  </si>
  <si>
    <t>Die Arbeiten sind im Gange</t>
  </si>
  <si>
    <t>Vor 1 Monat ca. wurde mit den Arbeiten begonnen</t>
  </si>
  <si>
    <t>Die Arbeiten dauern noch bis ca. Ende November 2019 an</t>
  </si>
  <si>
    <t xml:space="preserve">Aktuell wurden auf dem Platz die Tragschicht (Platzunterbau), die Trockenmauer und die Milchladestelle errichtet. Die Straßenschächte und die Abwasserleitungen sind verlegt.
Zurzeit werden die Randsteine eingebaut. Die Arbeiten auf dem Projektbereich "Harpfe" haben noch nicht begonnen, denn zuerst soll die Platzgestaltung abgeschlossen werden.
</t>
  </si>
  <si>
    <t>2018/7.1/03/02 Dorfentwicklung Antholz-Mittertal - das Kulturhaus und die Alpinikaserne setzen neue Impulse</t>
  </si>
  <si>
    <t>aktueller Projektstand: knapp die Hälfte wurde abgewickelt</t>
  </si>
  <si>
    <t>2 Workshops mit der Bevölkerung haben bereits stattgefunden. Bei diesen Workshops wurden ein Vorschlag für die Machbarkeitsstudie für das Kulturhaus präsentiert und diskutiert. Änderungswünsche werden nun eingearbeitet. Die Vereine waren interessiert und haben gut mitgearbeitet. Gute Kompromisse können gefunden werden.
Die Bestandsaufnahmen sind gemacht worden ebenso die Kostenschätzungen.</t>
  </si>
  <si>
    <t xml:space="preserve">Der 3. Workshop findet Anfang/Mitte November statt. Thema dieses Workshops ist die Alpinikaserne. Es werden wiederum die Vereine eingeladen inkl. der Dorfchronisten. </t>
  </si>
  <si>
    <t>2017/7.6/01/04 Kulturerbe Gsiesertal: Maßnahmen zur Aufwertung des kulturellen und natürlichen Erbes</t>
  </si>
  <si>
    <t>Das 1. Baulos ist in Umsetzung, das 2. Baulos folgt im Frühjahr 2020. 40% der Arbeiten des Gesamtprojektes sind abgeschlossen</t>
  </si>
  <si>
    <t>aktueller Umsetzungsstand: 360 Laufmeter Sanierung von Trockenmauern, 170 Laufmeter Aufwertung von Hecken, 550 Laufmeter Sanierung von Holzzäunen</t>
  </si>
  <si>
    <t>Die aktuell laufenden Arbeiten (Sanierung von Hecken, Mauern, Holzzäune) werden abgeschlossen. Im Frühjahr folgt das 2. Baulos (Sanierung der Harpfen, Backöfen, Kegelbahn)</t>
  </si>
  <si>
    <t>keinerlei Schwierigkeiten</t>
  </si>
  <si>
    <t>der bürokratische Aufwand ist sehr hoch</t>
  </si>
  <si>
    <t>2018/7.5/04/02 Aufwertung des Talweges Niedervintl - Weitental - Pfunders, Teilstück des alpenüberquerenden "Traumpfades München - Venedig"</t>
  </si>
  <si>
    <t>die Ausschreibung ist in Vorbereitung</t>
  </si>
  <si>
    <t>die Arbeiten werden Anfang Jänner 2020 ausgeschrieben</t>
  </si>
  <si>
    <t>Ausschreibung mit anschließender Vergabe der Arbeiten</t>
  </si>
  <si>
    <t>bisher keine</t>
  </si>
  <si>
    <t>bisher noch keine Arbeiten durchgeführt</t>
  </si>
  <si>
    <t>2018/6.4/03/01 Erschließung eines neuen Geschäftsfeldes durch die Herstellung von Dauerbackwaren mit einem ökologischen Produktionsofen</t>
  </si>
  <si>
    <t>UM 6.4 Förderung für Investitionen in die Schaffung und Entwicklung nichtlandwirtschaftlicher Tätigkeiten</t>
  </si>
  <si>
    <t>Die Maschinen sind geliefert und an der richtigen Stelle platziert worden</t>
  </si>
  <si>
    <t>Die Maschinen werden in den nächsten Tagen in Betrieb genommen</t>
  </si>
  <si>
    <t>Ein Brandschutzprojekt musste nachträglich erstellt werden, das Aufstellen des Ofens war mit Schwierigkeiten verbunden</t>
  </si>
  <si>
    <t>2018/7.5/02/01 Errichtung eines Servicegebäudes als Landmark am Kreuzbergpass</t>
  </si>
  <si>
    <t>Alle Zuschläge sind erteilt worden, am 2. April Baubeginn</t>
  </si>
  <si>
    <t>Probleme mit Ausschreibung, Infrastrukturen noch ausständig</t>
  </si>
  <si>
    <t>2018/7.1/02/02 Verkehrsstudie für die Umfahrung der Dörfer des Gemeindegebietes von Sexten</t>
  </si>
  <si>
    <t>Das Büro Bergmeister führt aktuell die Informationen zusammen, welche im Bürgerdialog gesammelt worden sind. Ebenso findet die Ausarbeitung von Lösungen und Maßnahmen statt.</t>
  </si>
  <si>
    <t>Die Datenerfassung und -auswertung ist vom Büro Bergmeister gemacht worden.
Am 22.08.2019 fand ein Gespräch mit LR Daniel Alfreider statt.
Ein Bürgerdialog hat am 18.12.2019 stattgefunden, es waren ca 35 Personen anwesend. Dazu eingeladen wurden Vereine, Forst, Landesregierung, benachbarten Gemeinden Sozialpartner und viele mehr. Ein konstruktiver Dialog ist entstanden.</t>
  </si>
  <si>
    <t>Die Ergebnisse sollten den Teilnehmern am Bürgerdialog durch das Büro Bergmeister vorgestellt werden.
Es Erfolgt die Abstimmung mit den Behörden.
Eine Präsentation der Zwischenergebnisse ist geplant.</t>
  </si>
  <si>
    <t>geplantes Projekt-ende</t>
  </si>
  <si>
    <t>Förder-ung (in %)</t>
  </si>
  <si>
    <t>Datum Projekt-monitoring</t>
  </si>
  <si>
    <t>effektiver Projekt-start</t>
  </si>
  <si>
    <t>durch das BD genehmigter Förderbeitrag (in €)</t>
  </si>
  <si>
    <t>2018/4.2/03/01 Verfahrenstechnische Optimierung der betrieblichen Abwasserströme</t>
  </si>
  <si>
    <t>UM 4.2 Unterstützung für Investitionen in die Verarbeitung, Vermarktung und/oder die Entwicklung von landwirtschaftlichen Erzeugnissen</t>
  </si>
  <si>
    <t>Datum Beitrags-dekret</t>
  </si>
  <si>
    <t>2018/7.1/04/01 Revitalisierung des alten Bauernhauses La Curt</t>
  </si>
  <si>
    <t>2018/7.6/03/01 Sanierung des Wasserspeichers beim Bahnhof Welsberg</t>
  </si>
  <si>
    <t>2018/7.6/04/01 Die alte Totenkapelle von Gais - ein kunsthistorisches Juwel</t>
  </si>
  <si>
    <t>UM 7.2 Förderung von Investitionen in die Schaffung, Verbesserung der Ausdehnung aller Arten von kleinen Infrastrukturen, einschließlich Investitionen in erneuerbare Energien und Energieeinsparung</t>
  </si>
  <si>
    <t>2019/6.4/05/01 Erschließung des Geschäftsfeldes Dauerbackwaren durch die Einführung einer neuen Produktkategorie: Kekse mit Schokolade - Teilüberzug</t>
  </si>
  <si>
    <t>2019/7.1/05/01 Nutzungs- und Sanierungskonzept Messnerhaus Plaiken</t>
  </si>
  <si>
    <t>2019/7.1/05/02 Das Pflegerhaus - ein kulturhistorisches Kleinod am Eingang des Tauferer Ahrntales</t>
  </si>
  <si>
    <t>2019/7.1/07/01 Erlebniskonzept Fahrradroute Pustertal</t>
  </si>
  <si>
    <t>2019/7.2/01/01 Errichtung einer Bushaltestelle Schörlechn</t>
  </si>
  <si>
    <t>2019/7.2/01/02 Anpassung der Bushaltstellen in Prettau</t>
  </si>
  <si>
    <t>2019/7.6/05/01 Sanierung "Stoanehaus" Mühlen</t>
  </si>
  <si>
    <t>2019/7.6/07/01 Sanierungsarbeiten an der Pfarrkirche von Taisten</t>
  </si>
  <si>
    <t>aG</t>
  </si>
  <si>
    <t>aG/
sswG</t>
  </si>
  <si>
    <t>sswG</t>
  </si>
  <si>
    <t>von der LAG genehmigte Projektsumme
(in €)</t>
  </si>
  <si>
    <t>genehmigte Projekt-summe laut BD
(in €)</t>
  </si>
  <si>
    <t>von der LAG genehmigter Förderbeitrag
(in €)</t>
  </si>
  <si>
    <t>Differenz
(in €)</t>
  </si>
  <si>
    <t>Art des Begünstigten</t>
  </si>
  <si>
    <t>öffentlich</t>
  </si>
  <si>
    <t>privat</t>
  </si>
  <si>
    <t>örtliche Gemeinschaft</t>
  </si>
  <si>
    <t>Gemeinden Abtei, Ahrntal, Bruneck, Enneberg, Gais, Kiens, Corvara, Mühlwald, Percha, Pfalzen, Prettau, Sand in Taufers, St. Lorenzen, St. Martin in Thurn, Terenten und Wengen</t>
  </si>
  <si>
    <t>Gemeinden Innichen, Niederdorf, Olang, Prags, Rasen-Antholz, Sexten, Toblach, Welsberg-Taisten und Gsies</t>
  </si>
  <si>
    <t xml:space="preserve">Bevölkerung der Gemeinden Bruneck, Vintl, Terenten, Kiens, St. Lorenzen, Pfalzen, Gais, Percha, Enneberg, St. Martin in Thurn, Wengen, Abtei, Corvara, Sand in Taufers, Mühlwald, Ahrntal, Prettau, Olang, Rasen-Antholz, Welsberg-Taisten, Gsies, Prags, Niederdorf, Toblach, Innichen, Sexten.
</t>
  </si>
  <si>
    <t>Datum Projektgenehmigung in der LAG</t>
  </si>
  <si>
    <t>Datum geplanter Projekt-start bei Projekt-einreichung</t>
  </si>
  <si>
    <t>Datum geplantes Projekt-ende bei Projekt-einreichung</t>
  </si>
  <si>
    <t>Projektsumme laut Kostenvor-anschlag
(in €)</t>
  </si>
  <si>
    <t>Datum Projekt-einreichung bei LAG</t>
  </si>
  <si>
    <t>Datum Projekt-einreichung bei Landesamt</t>
  </si>
  <si>
    <t>Ziele LEP Pustertal</t>
  </si>
  <si>
    <t>OZ: Förderung regionaler Wettbewerbsfähigkeit und einer ausgewogenen wirtschaftlichen Entwicklung</t>
  </si>
  <si>
    <t>HZ: Entwicklung eines „LebensWerten Pustertals“</t>
  </si>
  <si>
    <t>HZ: Ausbau der Öffnung der Region und Pflege des Prinzips Offenheit</t>
  </si>
  <si>
    <t>HZ: Förderung von Innovation</t>
  </si>
  <si>
    <t>HZ: Stärkung von Zusammenarbeit und „Netzwerken“</t>
  </si>
  <si>
    <t>OZ: Schutz der natürlichen und landschaftliche Ressourcen und Verbesserung der Umweltqualität</t>
  </si>
  <si>
    <t>OZ: Förderung von Inklusion und Solidarität</t>
  </si>
  <si>
    <t>OZ: Nutzung und Weiterentwicklung des kulturellen Potentials der Region</t>
  </si>
  <si>
    <r>
      <rPr>
        <b/>
        <sz val="11"/>
        <color theme="1"/>
        <rFont val="Calibri"/>
        <family val="2"/>
        <scheme val="minor"/>
      </rPr>
      <t>OZ: Förderung regionaler Wettbewerbsfähigkeit und einer ausgewogenen wirtschaftlichen Entwicklung</t>
    </r>
    <r>
      <rPr>
        <sz val="11"/>
        <color theme="1"/>
        <rFont val="Calibri"/>
        <family val="2"/>
        <scheme val="minor"/>
      </rPr>
      <t xml:space="preserve">
UZ: Erhöhung der Wertschöpfung aus regionalen Produkten</t>
    </r>
  </si>
  <si>
    <r>
      <rPr>
        <b/>
        <sz val="11"/>
        <color theme="1"/>
        <rFont val="Calibri"/>
        <family val="2"/>
        <scheme val="minor"/>
      </rPr>
      <t>OZ: Förderung regionaler Wettbewerbsfähigkeit und einer ausgewogenen wirtschaftlichen Entwicklung</t>
    </r>
    <r>
      <rPr>
        <sz val="11"/>
        <color theme="1"/>
        <rFont val="Calibri"/>
        <family val="2"/>
        <scheme val="minor"/>
      </rPr>
      <t xml:space="preserve">
UZ: Förderung wirtschaftlicher Diversifizierung</t>
    </r>
  </si>
  <si>
    <r>
      <rPr>
        <b/>
        <sz val="11"/>
        <color theme="1"/>
        <rFont val="Calibri"/>
        <family val="2"/>
        <scheme val="minor"/>
      </rPr>
      <t>OZ: Förderung regionaler Wettbewerbsfähigkeit und einer ausgewogenen wirtschaftlichen Entwicklung</t>
    </r>
    <r>
      <rPr>
        <sz val="11"/>
        <color theme="1"/>
        <rFont val="Calibri"/>
        <family val="2"/>
        <scheme val="minor"/>
      </rPr>
      <t xml:space="preserve">
UZ: Förderung von KMUs</t>
    </r>
  </si>
  <si>
    <r>
      <rPr>
        <b/>
        <sz val="11"/>
        <color theme="1"/>
        <rFont val="Calibri"/>
        <family val="2"/>
        <scheme val="minor"/>
      </rPr>
      <t>OZ: Förderung regionaler Wettbewerbsfähigkeit und einer ausgewogenen wirtschaftlichen Entwicklung</t>
    </r>
    <r>
      <rPr>
        <sz val="11"/>
        <color theme="1"/>
        <rFont val="Calibri"/>
        <family val="2"/>
        <scheme val="minor"/>
      </rPr>
      <t xml:space="preserve">
UZ: Ausbau von Forschungs- und Entwicklungsinitiativen in der Region</t>
    </r>
  </si>
  <si>
    <r>
      <rPr>
        <b/>
        <sz val="11"/>
        <color theme="1"/>
        <rFont val="Calibri"/>
        <family val="2"/>
        <scheme val="minor"/>
      </rPr>
      <t>OZ: Schutz der natürlichen und landschaftliche Ressourcen und Verbesserung der Umweltqualität</t>
    </r>
    <r>
      <rPr>
        <sz val="11"/>
        <color theme="1"/>
        <rFont val="Calibri"/>
        <family val="2"/>
        <scheme val="minor"/>
      </rPr>
      <t xml:space="preserve">
UZ: Erhalt des Gleichgewichts von Natur und Kulturlandschaft und deren Zustands</t>
    </r>
  </si>
  <si>
    <r>
      <rPr>
        <b/>
        <sz val="11"/>
        <color theme="1"/>
        <rFont val="Calibri"/>
        <family val="2"/>
        <scheme val="minor"/>
      </rPr>
      <t>OZ: Schutz der natürlichen und landschaftliche Ressourcen und Verbesserung der Umweltqualität</t>
    </r>
    <r>
      <rPr>
        <sz val="11"/>
        <color theme="1"/>
        <rFont val="Calibri"/>
        <family val="2"/>
        <scheme val="minor"/>
      </rPr>
      <t xml:space="preserve">
UZ: Erreichen eines höheren Grads an CO2-Neutralität</t>
    </r>
  </si>
  <si>
    <r>
      <rPr>
        <b/>
        <sz val="11"/>
        <color theme="1"/>
        <rFont val="Calibri"/>
        <family val="2"/>
        <scheme val="minor"/>
      </rPr>
      <t>OZ: Schutz der natürlichen und landschaftliche Ressourcen und Verbesserung der Umweltqualität</t>
    </r>
    <r>
      <rPr>
        <sz val="11"/>
        <color theme="1"/>
        <rFont val="Calibri"/>
        <family val="2"/>
        <scheme val="minor"/>
      </rPr>
      <t xml:space="preserve">
UZ: Ausbau des Risikomanagements und Anpassung an den Klimawandel/ Erhöhung der Klimaresistenz</t>
    </r>
  </si>
  <si>
    <r>
      <rPr>
        <b/>
        <sz val="11"/>
        <color theme="1"/>
        <rFont val="Calibri"/>
        <family val="2"/>
        <scheme val="minor"/>
      </rPr>
      <t>OZ: Nutzung und Weiterentwicklung des kulturellen Potentials der Region</t>
    </r>
    <r>
      <rPr>
        <sz val="11"/>
        <color theme="1"/>
        <rFont val="Calibri"/>
        <family val="2"/>
        <scheme val="minor"/>
      </rPr>
      <t xml:space="preserve">
UZ: Förderung regionaler Identität und Beheimatung traditioneller und moderner kultureller Besonderheiten/ Werke</t>
    </r>
  </si>
  <si>
    <r>
      <rPr>
        <b/>
        <sz val="11"/>
        <color theme="1"/>
        <rFont val="Calibri"/>
        <family val="2"/>
        <scheme val="minor"/>
      </rPr>
      <t>OZ: Nutzung und Weiterentwicklung des kulturellen Potentials der Region</t>
    </r>
    <r>
      <rPr>
        <sz val="11"/>
        <color theme="1"/>
        <rFont val="Calibri"/>
        <family val="2"/>
        <scheme val="minor"/>
      </rPr>
      <t xml:space="preserve">
UZ: Inwertsetzung der kulturellen Vielfalt</t>
    </r>
  </si>
  <si>
    <r>
      <rPr>
        <b/>
        <sz val="11"/>
        <color theme="1"/>
        <rFont val="Calibri"/>
        <family val="2"/>
        <scheme val="minor"/>
      </rPr>
      <t>OZ: Förderung von Inklusion und Solidarität</t>
    </r>
    <r>
      <rPr>
        <sz val="11"/>
        <color theme="1"/>
        <rFont val="Calibri"/>
        <family val="2"/>
        <scheme val="minor"/>
      </rPr>
      <t xml:space="preserve">
UZ: Erhalt und Steigerung der Lebensqualität und des Nahversorgungangebots in den Dörfern</t>
    </r>
  </si>
  <si>
    <r>
      <rPr>
        <b/>
        <sz val="11"/>
        <color theme="1"/>
        <rFont val="Calibri"/>
        <family val="2"/>
        <scheme val="minor"/>
      </rPr>
      <t>OZ: Förderung von Inklusion und Solidarität</t>
    </r>
    <r>
      <rPr>
        <sz val="11"/>
        <color theme="1"/>
        <rFont val="Calibri"/>
        <family val="2"/>
        <scheme val="minor"/>
      </rPr>
      <t xml:space="preserve">
UZ: Schaffung von Perspektiven für die Jugend</t>
    </r>
  </si>
  <si>
    <t>Daten liegen nicht vor</t>
  </si>
  <si>
    <t>OZ: Förderung regionaler Wettbewerbsfähigkeit und einer ausgewogenen wirtschaftlichen Entwicklung
UZ: Förderung wirtschaftlicher Diversifizierung</t>
  </si>
  <si>
    <t>OZ: Förderung regionaler Wettbewerbsfähigkeit und einer ausgewogenen wirtschaftlichen Entwicklung
UZ: Förderung von KMUs</t>
  </si>
  <si>
    <t>OZ: Förderung von Inklusion und Solidarität
UZ: Schaffung von Perspektiven für die Jugend</t>
  </si>
  <si>
    <t>OZ: Schutz der natürlichen und landschaftliche Ressourcen und Verbesserung der Umweltqualität
UZ: Erhalt des Gleichgewichts von Natur und Kulturlandschaft und deren Zustands</t>
  </si>
  <si>
    <t>HZ: Verfolgen eines nachhaltigen Entwicklungsansatzes</t>
  </si>
  <si>
    <t>07.2020</t>
  </si>
  <si>
    <t>12.2021</t>
  </si>
  <si>
    <t>Herbst 2018</t>
  </si>
  <si>
    <t>Ende 2019</t>
  </si>
  <si>
    <t>Sommer 2018</t>
  </si>
  <si>
    <t>09.2018</t>
  </si>
  <si>
    <t>06.2019</t>
  </si>
  <si>
    <t>12.2019</t>
  </si>
  <si>
    <t>08.2019</t>
  </si>
  <si>
    <t>08.2020</t>
  </si>
  <si>
    <t>10.2019</t>
  </si>
  <si>
    <t>10.2020</t>
  </si>
  <si>
    <t>Herbst 2020</t>
  </si>
  <si>
    <t>Herbst 2021</t>
  </si>
  <si>
    <t>Mai 2018</t>
  </si>
  <si>
    <t>April 2019</t>
  </si>
  <si>
    <t>Juli 2018</t>
  </si>
  <si>
    <t>Dezember 2020</t>
  </si>
  <si>
    <t>Mai 2019</t>
  </si>
  <si>
    <t>August 2020</t>
  </si>
  <si>
    <t>Sommer 2020</t>
  </si>
  <si>
    <t>Anfang 2019</t>
  </si>
  <si>
    <t>Ende 2020</t>
  </si>
  <si>
    <t>03.2019</t>
  </si>
  <si>
    <t>03.2020</t>
  </si>
  <si>
    <t>Juli 2020</t>
  </si>
  <si>
    <t>2017/7.5/01/04 Errichtung einer Naherholungszone mit Seelandschaft und Kneipp-Weg auf dem Areal des Ex-Hallenbades Luttach</t>
  </si>
  <si>
    <t>2018/7.1/01/02 Gemeinde Mühlwald - Studie und Konzept zur Fahrradmobilität im Gemeindegebiet</t>
  </si>
  <si>
    <t>2018/7.1/01/03 Studie zur Dorfentwicklung von Mühlwald</t>
  </si>
  <si>
    <t>2018/7.1/01/04 Neue Wege, neue Möglichkeiten, neue Perspektiven für St. Peter – Finanzkaserne St. Peter</t>
  </si>
  <si>
    <t>2018/7.6/02/02 Archäologische Grabungs- und Dokumentationsarbeiten im Gebiet Fundstelle Göge</t>
  </si>
  <si>
    <t>2019/6.4/04/01 BVH Tulpe Niedervintl: Ausbau und Ausstattung des Firmensitzes</t>
  </si>
  <si>
    <t>2017/7.5/01/01 Infopoint Lappach</t>
  </si>
  <si>
    <t>im Fall von öffentlichen Begünstigten:
Zielgruppe
im Fall von privaten Begünstigten: Sektor, in welchem sich der Begünstigte befindet</t>
  </si>
  <si>
    <t>Metallbau</t>
  </si>
  <si>
    <t>Landwirtschaft</t>
  </si>
  <si>
    <t>Religion</t>
  </si>
  <si>
    <t>Tourismus</t>
  </si>
  <si>
    <t>Dauer Projekteinreichung beim Landesamt - BD
(in Tg)</t>
  </si>
  <si>
    <t>Dauer Genehmigung durch LAG - Einreichung beim Landesamt
(in Tg)</t>
  </si>
  <si>
    <t>Dauer Projekteinreichung bei LAG - BD
(in Tg)</t>
  </si>
  <si>
    <t>Dauer Projekteinreichung bei LAG - Genehmigung durch LAG
(in Tg)</t>
  </si>
  <si>
    <t>Art des Vorhabens</t>
  </si>
  <si>
    <t>Zielgruppe
(UM 7.4 und 7.5)</t>
  </si>
  <si>
    <t>Einheimische und Gäste</t>
  </si>
  <si>
    <t>Ankauf und Errichtung von Beschilderung, Informationstafeln zu touristischen Zwecken.</t>
  </si>
  <si>
    <t>Einheimische und Gäste, im Besonderen Senioren, Familien, Jugendliche, Menschen mit Handicap</t>
  </si>
  <si>
    <t>Bauliche Investition zur Errichtung, Erneuerung, Verbesserung und Wiederinstandsetzung von öffentlichen Infrastrukturen, die der touristischen Nutzung und Erholung dienen.</t>
  </si>
  <si>
    <t>Maßnahme zur Verbesserung und Aufwertung von Steigen, Wegen und nicht motorbefahrbare Zulauf-strecken und Aussichtspunkte und Rastplätze.</t>
  </si>
  <si>
    <t>Einheimische und Gäste, im Besonderen Senioren, Familien, Menschen mit Handicap</t>
  </si>
  <si>
    <t>Arbeiten zur Erhaltung, Wiederherstellung und Verbesserung des natürlichen Erbes ländlicher Landschaften und Gebiete mit hohem Naturwert.</t>
  </si>
  <si>
    <t>- Arbeiten zur Erhaltung, Wiederher-stellung und Verbesserung von historischen Kulturlandschaften;
- Arbeiten zur Erhaltung, Wiederherstellung und Verbesserung des natürlichen Erbes ländlicher Landschaften und Gebiete mit hohem Naturwert.</t>
  </si>
  <si>
    <t>Bauarbeiten, Sanierungsarbeiten, Gestaltungs- und Verbesserungsarbeiten von historischen Kulturgütern oder Kunstschätzen.</t>
  </si>
  <si>
    <t>Arbeiten zur Erhaltung, Wiederherstellung und Verbesserung von historischen Kulturlandschaften.</t>
  </si>
  <si>
    <t>- Bauarbeiten, Sanierungsarbeiten, Gestaltungs- und Verbesserungsarbeiten von historischen Kulturgütern oder Kunstschätzen;
- Arbeiten zur Erhaltung, Wiederherstellung und Verbesserung von historischen Kulturlandschaften.</t>
  </si>
  <si>
    <t>- Errichtung von naturalistischen, kulturellen und historischen Themenwegen;
- Bauliche Investition zur Errichtung, Erneuerung, Verbesserung und Wiederinstandsetzung von öffentlichen Infrastrukturen, die der touristischen Nutzung und Erholung dienen.</t>
  </si>
  <si>
    <t>Kauf neuer Maschinen, Einrichtungen, technische, Anlagen und Geräte bis zum marktüblichen Wert des Wirtschaftsguts die der Verarbeitung und dem Verkauf von Produkten.</t>
  </si>
  <si>
    <t>- Bau, Sanierung, Erweiterung, Erwerb oder Modernisierung von unbeweglichen Gütern;
- Kauf neuer Maschinen, Einrichtungen, technische, Anlagen und Geräte bis zum marktüblichen Wert des Wirtschaftsguts die der Verarbeitung und dem Verkauf von Produkten.</t>
  </si>
  <si>
    <t>materielle Investition zur betrieblichen Modernisierung.</t>
  </si>
  <si>
    <t>Studien, Konzepte und Planungen für die Bereiche, welche für die nachhaltige Entwicklung einer Gemeinde von Belang sind.</t>
  </si>
  <si>
    <t>Ausarbeitung und Aktualisierung von Plänen, Konzepte und Studien für die Entwicklung der Gemeinden sowie die Orts- und Dorfentwicklung im ländlichen Raum.</t>
  </si>
  <si>
    <t>Erarbeitung von Bedarfskonzepten und Plänen in Bezug auf Basisdienstleistungen im ländlichen Raum.</t>
  </si>
  <si>
    <t>Studien und Konzepte hinsichtlich der Revitalisierung regionaltypischer sowie baukulturell wertvoller Gebäude.</t>
  </si>
  <si>
    <t>- Ausarbeitung und Aktualisierung von Plänen, Konzepte und Studien für die Entwicklung der Gemeinden sowie die Orts- und Dorfentwicklung im ländlichen Raum;
- Studien und Konzepte hinsichtlich der Revitalisierung regionaltypischer sowie baukulturell wertvoller Gebäude.</t>
  </si>
  <si>
    <t>Verbesserung der Verkehrssituation der Dörfer.</t>
  </si>
  <si>
    <t>Zielerreichung des LEP Pustertal 2014-2020 1</t>
  </si>
  <si>
    <t>Zielerreichung des LEP Pustertal 2014-2020 7</t>
  </si>
  <si>
    <t>Zielerreichung des LEP Pustertal 2014-2020 6</t>
  </si>
  <si>
    <t>Zielerreichung des LEP Pustertal 2014-2020 5</t>
  </si>
  <si>
    <t>Zielerreichung des LEP Pustertal 2014-2020 4</t>
  </si>
  <si>
    <t>Zielerreichung des LEP Pustertal 2014-2020 3</t>
  </si>
  <si>
    <t>Zielerreichung des LEP Pustertal 2014-2020 2</t>
  </si>
  <si>
    <t>Tauferer-Ahrntal</t>
  </si>
  <si>
    <t>Oberes Pustertal</t>
  </si>
  <si>
    <t>Pustertal</t>
  </si>
  <si>
    <t>Gadertal</t>
  </si>
  <si>
    <t>Unteres Pustertal</t>
  </si>
  <si>
    <t>Unterbezirk des Pustertals, in  welchem das Projekt wirkt</t>
  </si>
  <si>
    <t>Bezugsjahr</t>
  </si>
  <si>
    <t>Summe (31.12.2019):</t>
  </si>
  <si>
    <t>Mittelwert (31.12.2019):</t>
  </si>
  <si>
    <t>Förderbeitrag laut Kostenvoranschlag
(in €)</t>
  </si>
  <si>
    <t>x</t>
  </si>
  <si>
    <t>Gemeinde - Jahr: 2014</t>
  </si>
  <si>
    <t xml:space="preserve"> </t>
  </si>
  <si>
    <t>Männer</t>
  </si>
  <si>
    <t>Frauen</t>
  </si>
  <si>
    <t>Insgesamt</t>
  </si>
  <si>
    <t>006 Abtei</t>
  </si>
  <si>
    <t>009 Prags</t>
  </si>
  <si>
    <t>013 Bruneck</t>
  </si>
  <si>
    <t>017 Sand in Taufers</t>
  </si>
  <si>
    <t>021 Kiens</t>
  </si>
  <si>
    <t>026 Corvara</t>
  </si>
  <si>
    <t>028 Toblach</t>
  </si>
  <si>
    <t>030 Pfalzen</t>
  </si>
  <si>
    <t>034 Gais</t>
  </si>
  <si>
    <t>047 Enneberg</t>
  </si>
  <si>
    <t>052 Welsberg-Taisten</t>
  </si>
  <si>
    <t>063 Percha</t>
  </si>
  <si>
    <t>068 Prettau</t>
  </si>
  <si>
    <t>071 Rasen-Antholz</t>
  </si>
  <si>
    <t>077 Innichen</t>
  </si>
  <si>
    <t>081 St.Lorenzen</t>
  </si>
  <si>
    <t>082 St.Martin in Thurn</t>
  </si>
  <si>
    <t>088 Mühlwald</t>
  </si>
  <si>
    <t>092 Sexten</t>
  </si>
  <si>
    <t>096 Terenten</t>
  </si>
  <si>
    <t>106 Olang</t>
  </si>
  <si>
    <t>108 Ahrntal</t>
  </si>
  <si>
    <t>109 Gsies</t>
  </si>
  <si>
    <t>110 Vintl</t>
  </si>
  <si>
    <t>113 Niederdorf</t>
  </si>
  <si>
    <t>117 Wengen</t>
  </si>
  <si>
    <t>Gemeinde - Jahr: 2019</t>
  </si>
  <si>
    <t>Gemeinde(n) des Pustertals, in  welcher(n) das Projekt wirkt</t>
  </si>
  <si>
    <t>Mühlwald</t>
  </si>
  <si>
    <t>Prettau</t>
  </si>
  <si>
    <t>Ahrntal</t>
  </si>
  <si>
    <t>Gsies, Welsberg-Taisten</t>
  </si>
  <si>
    <t>Toblach</t>
  </si>
  <si>
    <t>St. Martin in Thurn</t>
  </si>
  <si>
    <t>Sexten</t>
  </si>
  <si>
    <t>Sand in Taufers</t>
  </si>
  <si>
    <t>Rasen-Antholz</t>
  </si>
  <si>
    <t>Gais</t>
  </si>
  <si>
    <t>Vintl</t>
  </si>
  <si>
    <t>Welsberg-Taisten</t>
  </si>
  <si>
    <t>Enneberg</t>
  </si>
  <si>
    <t xml:space="preserve">Bruneck, Vintl, Kiens, St. Lorenzen, Gais, Percha, Sand in Taufers, Olang, Rasen-Antholz, Welsberg-Taisten, Gsies, Prags, Niederdorf, Toblach, Innichen, Sexten.
</t>
  </si>
  <si>
    <t>Projektmonitoring 2019</t>
  </si>
  <si>
    <t>Schwirigkeiten, die aufgetreten sind</t>
  </si>
  <si>
    <t>keine Schwierigkeiten</t>
  </si>
  <si>
    <t>Schwierigkeiten mit Ausschreibung</t>
  </si>
  <si>
    <t>Schwierigkeiten bei der Ausführung der Arbeiten/Montage</t>
  </si>
  <si>
    <t>Schwierigkeiten mit Grundeigentümer</t>
  </si>
  <si>
    <t>Mehraufwand durch Änderungen im Projekt</t>
  </si>
  <si>
    <r>
      <t>OZ: Förderung regionaler Wettbewerbsfähigkeit und einer ausgewogenen wirtschaftlichen Entwicklung</t>
    </r>
    <r>
      <rPr>
        <sz val="8"/>
        <color theme="0"/>
        <rFont val="Calibri"/>
        <family val="2"/>
        <scheme val="minor"/>
      </rPr>
      <t xml:space="preserve">
UZ: Erhöhung der Wertschöpfung aus regionalen Produkten</t>
    </r>
  </si>
  <si>
    <r>
      <t>OZ: Förderung regionaler Wettbewerbsfähigkeit und einer ausgewogenen wirtschaftlichen Entwicklung</t>
    </r>
    <r>
      <rPr>
        <sz val="8"/>
        <color theme="0"/>
        <rFont val="Calibri"/>
        <family val="2"/>
        <scheme val="minor"/>
      </rPr>
      <t xml:space="preserve">
UZ: Förderung wirtschaftlicher Diversifizierung</t>
    </r>
  </si>
  <si>
    <r>
      <t>OZ: Förderung regionaler Wettbewerbsfähigkeit und einer ausgewogenen wirtschaftlichen Entwicklung</t>
    </r>
    <r>
      <rPr>
        <sz val="8"/>
        <color theme="0"/>
        <rFont val="Calibri"/>
        <family val="2"/>
        <scheme val="minor"/>
      </rPr>
      <t xml:space="preserve">
UZ: Förderung von KMUs</t>
    </r>
  </si>
  <si>
    <r>
      <t>OZ: Förderung regionaler Wettbewerbsfähigkeit und einer ausgewogenen wirtschaftlichen Entwicklung</t>
    </r>
    <r>
      <rPr>
        <sz val="8"/>
        <color theme="0"/>
        <rFont val="Calibri"/>
        <family val="2"/>
        <scheme val="minor"/>
      </rPr>
      <t xml:space="preserve">
UZ: Ausbau von Forschungs- und Entwicklungsinitiativen in der Region</t>
    </r>
  </si>
  <si>
    <r>
      <t>OZ: Schutz der natürlichen und landschaftliche Ressourcen und Verbesserung der Umweltqualität</t>
    </r>
    <r>
      <rPr>
        <sz val="8"/>
        <color theme="0"/>
        <rFont val="Calibri"/>
        <family val="2"/>
        <scheme val="minor"/>
      </rPr>
      <t xml:space="preserve">
UZ: Erhalt des Gleichgewichts von Natur und Kulturlandschaft und deren Zustands</t>
    </r>
  </si>
  <si>
    <r>
      <t>OZ: Schutz der natürlichen und landschaftliche Ressourcen und Verbesserung der Umweltqualität</t>
    </r>
    <r>
      <rPr>
        <sz val="8"/>
        <color theme="0"/>
        <rFont val="Calibri"/>
        <family val="2"/>
        <scheme val="minor"/>
      </rPr>
      <t xml:space="preserve">
UZ: Erreichen eines höheren Grads an CO2-Neutralität</t>
    </r>
  </si>
  <si>
    <r>
      <t>OZ: Schutz der natürlichen und landschaftliche Ressourcen und Verbesserung der Umweltqualität</t>
    </r>
    <r>
      <rPr>
        <sz val="8"/>
        <color theme="0"/>
        <rFont val="Calibri"/>
        <family val="2"/>
        <scheme val="minor"/>
      </rPr>
      <t xml:space="preserve">
UZ: Ausbau des Risikomanagements und Anpassung an den Klimawandel/ Erhöhung der Klimaresistenz</t>
    </r>
  </si>
  <si>
    <r>
      <t>OZ: Nutzung und Weiterentwicklung des kulturellen Potentials der Region</t>
    </r>
    <r>
      <rPr>
        <sz val="8"/>
        <color theme="0"/>
        <rFont val="Calibri"/>
        <family val="2"/>
        <scheme val="minor"/>
      </rPr>
      <t xml:space="preserve">
UZ: Inwertsetzung der kulturellen Vielfalt</t>
    </r>
  </si>
  <si>
    <r>
      <t>OZ: Nutzung und Weiterentwicklung des kulturellen Potentials der Region</t>
    </r>
    <r>
      <rPr>
        <sz val="8"/>
        <color theme="0"/>
        <rFont val="Calibri"/>
        <family val="2"/>
        <scheme val="minor"/>
      </rPr>
      <t xml:space="preserve">
UZ: Förderung regionaler Identität und Beheimatung traditioneller und moderner kultureller Besonderheiten/ Werke</t>
    </r>
  </si>
  <si>
    <r>
      <t>OZ: Förderung von Inklusion und Solidarität</t>
    </r>
    <r>
      <rPr>
        <sz val="8"/>
        <color theme="0"/>
        <rFont val="Calibri"/>
        <family val="2"/>
        <scheme val="minor"/>
      </rPr>
      <t xml:space="preserve">
UZ: Erhalt und Steigerung der Lebensqualität und des Nahversorgungangebots in den Dörfern</t>
    </r>
  </si>
  <si>
    <r>
      <t>OZ: Förderung von Inklusion und Solidarität</t>
    </r>
    <r>
      <rPr>
        <sz val="8"/>
        <color theme="0"/>
        <rFont val="Calibri"/>
        <family val="2"/>
        <scheme val="minor"/>
      </rPr>
      <t xml:space="preserve">
UZ: Schaffung von Perspektiven für die Jugend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</si>
</sst>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 &quot;€&quot;"/>
    <numFmt numFmtId="165" formatCode="#,##0.00&quot;€&quot;"/>
    <numFmt numFmtId="166" formatCode="_-* #,##0\ _€_-;\-* #,##0\ _€_-;_-* &quot;-&quot;\ _€_-;_-@_-"/>
    <numFmt numFmtId="167" formatCode="_-* #,##0.00\ _€_-;\-* #,##0.00\ _€_-;_-* &quot;-&quot;??\ _€_-;_-@_-"/>
    <numFmt numFmtId="168" formatCode="#.0#############E+###"/>
  </numFmts>
  <fonts count="29" x14ac:knownFonts="1">
    <font>
      <sz val="11"/>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11"/>
      <color theme="1"/>
      <name val="Calibri"/>
      <family val="2"/>
      <scheme val="minor"/>
    </font>
    <font>
      <b/>
      <sz val="12"/>
      <color theme="0"/>
      <name val="Calibri"/>
      <family val="2"/>
      <scheme val="minor"/>
    </font>
    <font>
      <sz val="9"/>
      <color rgb="FF333332"/>
      <name val="Calibri"/>
      <family val="2"/>
      <scheme val="minor"/>
    </font>
    <font>
      <b/>
      <sz val="9"/>
      <color rgb="FF333332"/>
      <name val="Calibri"/>
      <family val="2"/>
      <scheme val="minor"/>
    </font>
    <font>
      <sz val="9"/>
      <name val="Calibri"/>
      <family val="2"/>
      <scheme val="minor"/>
    </font>
    <font>
      <b/>
      <sz val="9"/>
      <name val="Calibri"/>
      <family val="2"/>
      <scheme val="minor"/>
    </font>
    <font>
      <sz val="9"/>
      <color rgb="FFFF0000"/>
      <name val="Calibri"/>
      <family val="2"/>
      <scheme val="minor"/>
    </font>
    <font>
      <sz val="7"/>
      <name val="Calibri"/>
      <family val="2"/>
      <scheme val="minor"/>
    </font>
    <font>
      <sz val="10"/>
      <color rgb="FF000000"/>
      <name val="Arial"/>
      <family val="2"/>
    </font>
    <font>
      <b/>
      <sz val="10"/>
      <color rgb="FF000000"/>
      <name val="Calibri"/>
      <family val="2"/>
      <scheme val="minor"/>
    </font>
    <font>
      <sz val="10"/>
      <color rgb="FF000000"/>
      <name val="Calibri"/>
      <family val="2"/>
      <scheme val="minor"/>
    </font>
    <font>
      <b/>
      <sz val="9"/>
      <color rgb="FFFF0000"/>
      <name val="Calibri"/>
      <family val="2"/>
      <scheme val="minor"/>
    </font>
    <font>
      <sz val="10"/>
      <color rgb="FF000000"/>
      <name val="Arial"/>
      <family val="2"/>
    </font>
    <font>
      <sz val="11"/>
      <color theme="1"/>
      <name val="Calibri"/>
      <family val="2"/>
      <scheme val="minor"/>
    </font>
    <font>
      <b/>
      <sz val="10"/>
      <color rgb="FF000000"/>
      <name val="Arial"/>
      <family val="2"/>
    </font>
    <font>
      <sz val="10"/>
      <name val="Arial"/>
    </font>
    <font>
      <b/>
      <sz val="9"/>
      <color indexed="63"/>
      <name val="Arial"/>
    </font>
    <font>
      <sz val="9"/>
      <color indexed="63"/>
      <name val="Arial"/>
    </font>
    <font>
      <b/>
      <sz val="9"/>
      <color indexed="8"/>
      <name val="Arial"/>
    </font>
    <font>
      <b/>
      <sz val="14"/>
      <color rgb="FF000000"/>
      <name val="Calibri"/>
      <family val="2"/>
      <scheme val="minor"/>
    </font>
    <font>
      <b/>
      <sz val="10"/>
      <color theme="0"/>
      <name val="Calibri"/>
      <family val="2"/>
      <scheme val="minor"/>
    </font>
    <font>
      <b/>
      <sz val="8"/>
      <color theme="0"/>
      <name val="Calibri"/>
      <family val="2"/>
      <scheme val="minor"/>
    </font>
    <font>
      <sz val="8"/>
      <color theme="0"/>
      <name val="Calibri"/>
      <family val="2"/>
      <scheme val="minor"/>
    </font>
    <font>
      <sz val="10"/>
      <name val="Arial"/>
      <family val="2"/>
    </font>
    <font>
      <b/>
      <sz val="10"/>
      <name val="Arial"/>
      <family val="2"/>
    </font>
  </fonts>
  <fills count="9">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5C11F"/>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42"/>
      </left>
      <right style="thin">
        <color indexed="42"/>
      </right>
      <top style="medium">
        <color indexed="42"/>
      </top>
      <bottom style="thin">
        <color indexed="42"/>
      </bottom>
      <diagonal/>
    </border>
    <border>
      <left style="medium">
        <color indexed="42"/>
      </left>
      <right style="thin">
        <color indexed="42"/>
      </right>
      <top style="thin">
        <color indexed="42"/>
      </top>
      <bottom style="medium">
        <color indexed="42"/>
      </bottom>
      <diagonal/>
    </border>
    <border>
      <left style="thin">
        <color indexed="42"/>
      </left>
      <right style="thin">
        <color indexed="42"/>
      </right>
      <top style="thin">
        <color indexed="42"/>
      </top>
      <bottom style="thin">
        <color indexed="42"/>
      </bottom>
      <diagonal/>
    </border>
    <border>
      <left style="thin">
        <color indexed="42"/>
      </left>
      <right/>
      <top style="thin">
        <color indexed="42"/>
      </top>
      <bottom style="thin">
        <color indexed="42"/>
      </bottom>
      <diagonal/>
    </border>
    <border>
      <left/>
      <right style="thin">
        <color indexed="42"/>
      </right>
      <top style="thin">
        <color indexed="42"/>
      </top>
      <bottom style="thin">
        <color indexed="42"/>
      </bottom>
      <diagonal/>
    </border>
    <border>
      <left style="thin">
        <color indexed="64"/>
      </left>
      <right style="thin">
        <color rgb="FF95C11F"/>
      </right>
      <top style="thin">
        <color indexed="64"/>
      </top>
      <bottom style="thin">
        <color indexed="64"/>
      </bottom>
      <diagonal/>
    </border>
    <border>
      <left style="thin">
        <color rgb="FF95C11F"/>
      </left>
      <right style="thin">
        <color rgb="FF95C11F"/>
      </right>
      <top style="thin">
        <color indexed="64"/>
      </top>
      <bottom style="thin">
        <color indexed="64"/>
      </bottom>
      <diagonal/>
    </border>
    <border>
      <left style="thin">
        <color rgb="FF95C11F"/>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8">
    <xf numFmtId="0" fontId="0" fillId="0" borderId="0"/>
    <xf numFmtId="0" fontId="12" fillId="0" borderId="0"/>
    <xf numFmtId="0" fontId="16" fillId="0" borderId="0"/>
    <xf numFmtId="9"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12" fillId="0" borderId="0"/>
    <xf numFmtId="0" fontId="19" fillId="0" borderId="0"/>
  </cellStyleXfs>
  <cellXfs count="139">
    <xf numFmtId="0" fontId="0" fillId="0" borderId="0" xfId="0"/>
    <xf numFmtId="0" fontId="0" fillId="0" borderId="0" xfId="0" applyAlignment="1">
      <alignment horizontal="left"/>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center" vertical="center" wrapText="1"/>
    </xf>
    <xf numFmtId="49" fontId="5" fillId="2"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7" fillId="4" borderId="3" xfId="0" applyFont="1" applyFill="1" applyBorder="1" applyAlignment="1">
      <alignment horizontal="center" vertical="center" wrapText="1"/>
    </xf>
    <xf numFmtId="14" fontId="6" fillId="4" borderId="4"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0" fillId="0" borderId="0" xfId="0" applyNumberFormat="1"/>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164" fontId="3"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7" fillId="5" borderId="3" xfId="0" applyFont="1" applyFill="1" applyBorder="1" applyAlignment="1">
      <alignment horizontal="center" vertical="center" wrapText="1"/>
    </xf>
    <xf numFmtId="14" fontId="6" fillId="5" borderId="4" xfId="0" applyNumberFormat="1"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4" fillId="0" borderId="0" xfId="0" applyFont="1"/>
    <xf numFmtId="0" fontId="0" fillId="0" borderId="0" xfId="0" applyAlignment="1">
      <alignment horizontal="center"/>
    </xf>
    <xf numFmtId="0" fontId="11" fillId="0" borderId="2" xfId="0" applyFont="1" applyBorder="1" applyAlignment="1">
      <alignment horizontal="center" vertical="center" wrapText="1"/>
    </xf>
    <xf numFmtId="0" fontId="2" fillId="0" borderId="2" xfId="0" applyFont="1" applyBorder="1" applyAlignment="1">
      <alignment horizontal="left" vertical="center" wrapText="1"/>
    </xf>
    <xf numFmtId="164" fontId="7" fillId="0" borderId="2"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14" fontId="6" fillId="5" borderId="5" xfId="0" applyNumberFormat="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xf>
    <xf numFmtId="164" fontId="4" fillId="6" borderId="0" xfId="0"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0" fontId="7" fillId="7" borderId="6" xfId="0" applyFont="1" applyFill="1" applyBorder="1" applyAlignment="1">
      <alignment horizontal="center" vertical="center" wrapText="1"/>
    </xf>
    <xf numFmtId="0" fontId="1" fillId="7" borderId="7" xfId="0" applyFont="1" applyFill="1" applyBorder="1" applyAlignment="1">
      <alignment horizontal="center" vertical="center"/>
    </xf>
    <xf numFmtId="49" fontId="0" fillId="0" borderId="0" xfId="0" applyNumberFormat="1" applyAlignment="1">
      <alignment horizontal="center" vertical="center"/>
    </xf>
    <xf numFmtId="0" fontId="7" fillId="5" borderId="6" xfId="0" applyFont="1" applyFill="1" applyBorder="1" applyAlignment="1">
      <alignment horizontal="center" vertical="center" wrapText="1"/>
    </xf>
    <xf numFmtId="0" fontId="1" fillId="5" borderId="7" xfId="0" applyFont="1" applyFill="1" applyBorder="1" applyAlignment="1">
      <alignment horizontal="center" vertical="center"/>
    </xf>
    <xf numFmtId="0" fontId="7" fillId="4" borderId="6" xfId="0" applyFont="1" applyFill="1" applyBorder="1" applyAlignment="1">
      <alignment horizontal="center" vertical="center" wrapText="1"/>
    </xf>
    <xf numFmtId="0" fontId="1" fillId="4" borderId="7" xfId="0" applyFont="1" applyFill="1" applyBorder="1" applyAlignment="1">
      <alignment horizontal="center" vertical="center"/>
    </xf>
    <xf numFmtId="0" fontId="2" fillId="0" borderId="0" xfId="0" applyFont="1" applyAlignment="1">
      <alignment horizontal="center" vertical="center"/>
    </xf>
    <xf numFmtId="0" fontId="4" fillId="6" borderId="6" xfId="0" applyFont="1" applyFill="1" applyBorder="1" applyAlignment="1">
      <alignment horizontal="right" vertical="center"/>
    </xf>
    <xf numFmtId="0" fontId="4" fillId="6" borderId="7" xfId="0" applyFont="1" applyFill="1" applyBorder="1" applyAlignment="1">
      <alignment horizontal="center" vertical="center"/>
    </xf>
    <xf numFmtId="0" fontId="7" fillId="7" borderId="1" xfId="0" applyFont="1" applyFill="1" applyBorder="1" applyAlignment="1">
      <alignment horizontal="center" vertical="center" wrapText="1"/>
    </xf>
    <xf numFmtId="14" fontId="6" fillId="7" borderId="5" xfId="0" applyNumberFormat="1" applyFont="1" applyFill="1" applyBorder="1" applyAlignment="1">
      <alignment horizontal="center" vertical="center" wrapText="1"/>
    </xf>
    <xf numFmtId="0" fontId="7" fillId="3" borderId="2" xfId="0" applyFont="1" applyFill="1" applyBorder="1" applyAlignment="1">
      <alignment vertical="center" wrapText="1"/>
    </xf>
    <xf numFmtId="0" fontId="7" fillId="7" borderId="3" xfId="0" applyFont="1" applyFill="1" applyBorder="1" applyAlignment="1">
      <alignment horizontal="center" vertical="center" wrapText="1"/>
    </xf>
    <xf numFmtId="14" fontId="6" fillId="7" borderId="4" xfId="0" applyNumberFormat="1" applyFont="1" applyFill="1" applyBorder="1" applyAlignment="1">
      <alignment horizontal="center" vertical="center" wrapText="1"/>
    </xf>
    <xf numFmtId="0" fontId="12" fillId="0" borderId="0" xfId="1"/>
    <xf numFmtId="0" fontId="13" fillId="0" borderId="0" xfId="1" applyFont="1" applyAlignment="1">
      <alignment horizontal="left" vertical="center"/>
    </xf>
    <xf numFmtId="0" fontId="14" fillId="0" borderId="0" xfId="1" applyFont="1"/>
    <xf numFmtId="0" fontId="3" fillId="0" borderId="0" xfId="1" applyFont="1" applyAlignment="1">
      <alignment vertical="top"/>
    </xf>
    <xf numFmtId="0" fontId="3" fillId="0" borderId="5" xfId="1" applyFont="1" applyBorder="1" applyAlignment="1">
      <alignment vertical="top"/>
    </xf>
    <xf numFmtId="164" fontId="15" fillId="0" borderId="0" xfId="1" applyNumberFormat="1" applyFont="1"/>
    <xf numFmtId="0" fontId="0" fillId="0" borderId="0" xfId="0" applyAlignment="1">
      <alignment wrapText="1"/>
    </xf>
    <xf numFmtId="0" fontId="4" fillId="0" borderId="0" xfId="0" applyFont="1" applyAlignment="1">
      <alignment wrapText="1"/>
    </xf>
    <xf numFmtId="14" fontId="0" fillId="0" borderId="0" xfId="0" applyNumberFormat="1"/>
    <xf numFmtId="0" fontId="2" fillId="0" borderId="8" xfId="1" applyFont="1" applyBorder="1" applyAlignment="1">
      <alignment vertical="top" wrapText="1"/>
    </xf>
    <xf numFmtId="0" fontId="0" fillId="0" borderId="0" xfId="0" applyFill="1"/>
    <xf numFmtId="49" fontId="20" fillId="0" borderId="9" xfId="7" applyNumberFormat="1" applyFont="1" applyFill="1" applyBorder="1"/>
    <xf numFmtId="49" fontId="20" fillId="0" borderId="10" xfId="7" applyNumberFormat="1" applyFont="1" applyFill="1" applyBorder="1"/>
    <xf numFmtId="168" fontId="21" fillId="0" borderId="11" xfId="7" applyNumberFormat="1" applyFont="1" applyFill="1" applyBorder="1"/>
    <xf numFmtId="168" fontId="22" fillId="0" borderId="11" xfId="7" applyNumberFormat="1" applyFont="1" applyFill="1" applyBorder="1"/>
    <xf numFmtId="49" fontId="21" fillId="0" borderId="12" xfId="7" applyNumberFormat="1" applyFont="1" applyFill="1" applyBorder="1"/>
    <xf numFmtId="168" fontId="21" fillId="0" borderId="13" xfId="7" applyNumberFormat="1" applyFont="1" applyFill="1" applyBorder="1"/>
    <xf numFmtId="3" fontId="21" fillId="0" borderId="11" xfId="7" applyNumberFormat="1" applyFont="1" applyFill="1" applyBorder="1"/>
    <xf numFmtId="3" fontId="22" fillId="0" borderId="11" xfId="7" applyNumberFormat="1" applyFont="1" applyFill="1" applyBorder="1"/>
    <xf numFmtId="49" fontId="22" fillId="0" borderId="12" xfId="7" applyNumberFormat="1" applyFont="1" applyFill="1" applyBorder="1"/>
    <xf numFmtId="168" fontId="22" fillId="0" borderId="13" xfId="7" applyNumberFormat="1" applyFont="1" applyFill="1" applyBorder="1"/>
    <xf numFmtId="0" fontId="23" fillId="0" borderId="0" xfId="1" applyFont="1"/>
    <xf numFmtId="0" fontId="18" fillId="0" borderId="0" xfId="1" applyFont="1"/>
    <xf numFmtId="0" fontId="2" fillId="0" borderId="14" xfId="1" applyFont="1" applyBorder="1" applyAlignment="1">
      <alignment vertical="top" wrapText="1"/>
    </xf>
    <xf numFmtId="0" fontId="2" fillId="0" borderId="15" xfId="1" applyFont="1" applyBorder="1" applyAlignment="1">
      <alignment vertical="top" wrapText="1"/>
    </xf>
    <xf numFmtId="0" fontId="2" fillId="0" borderId="15" xfId="1" applyFont="1" applyBorder="1" applyAlignment="1">
      <alignment horizontal="left" vertical="top" wrapText="1"/>
    </xf>
    <xf numFmtId="0" fontId="2" fillId="0" borderId="15" xfId="1" applyFont="1" applyBorder="1" applyAlignment="1">
      <alignment horizontal="center" vertical="center" wrapText="1"/>
    </xf>
    <xf numFmtId="14" fontId="2" fillId="0" borderId="15" xfId="1" applyNumberFormat="1" applyFont="1" applyBorder="1" applyAlignment="1">
      <alignment vertical="top" wrapText="1"/>
    </xf>
    <xf numFmtId="0" fontId="2" fillId="0" borderId="15" xfId="1" applyNumberFormat="1" applyFont="1" applyBorder="1" applyAlignment="1">
      <alignment vertical="top" wrapText="1"/>
    </xf>
    <xf numFmtId="49" fontId="2" fillId="0" borderId="15" xfId="1" applyNumberFormat="1" applyFont="1" applyBorder="1" applyAlignment="1">
      <alignment vertical="top" wrapText="1"/>
    </xf>
    <xf numFmtId="44" fontId="2" fillId="0" borderId="15" xfId="1" applyNumberFormat="1" applyFont="1" applyBorder="1" applyAlignment="1">
      <alignment vertical="top" wrapText="1"/>
    </xf>
    <xf numFmtId="9" fontId="2" fillId="0" borderId="15" xfId="1" applyNumberFormat="1" applyFont="1" applyBorder="1" applyAlignment="1">
      <alignment vertical="top" wrapText="1"/>
    </xf>
    <xf numFmtId="44" fontId="2" fillId="0" borderId="15" xfId="3" applyNumberFormat="1" applyFont="1" applyBorder="1" applyAlignment="1">
      <alignment horizontal="center" vertical="top" wrapText="1"/>
    </xf>
    <xf numFmtId="164" fontId="2" fillId="0" borderId="15" xfId="1" applyNumberFormat="1" applyFont="1" applyBorder="1" applyAlignment="1">
      <alignment vertical="top" wrapText="1"/>
    </xf>
    <xf numFmtId="0" fontId="3" fillId="0" borderId="15" xfId="1" applyFont="1" applyBorder="1" applyAlignment="1">
      <alignment vertical="top" wrapText="1"/>
    </xf>
    <xf numFmtId="44" fontId="3" fillId="0" borderId="15" xfId="1" applyNumberFormat="1" applyFont="1" applyBorder="1" applyAlignment="1">
      <alignment vertical="top" wrapText="1"/>
    </xf>
    <xf numFmtId="0" fontId="3" fillId="0" borderId="16" xfId="1" applyFont="1" applyBorder="1" applyAlignment="1">
      <alignment vertical="top" wrapText="1"/>
    </xf>
    <xf numFmtId="164" fontId="10" fillId="0" borderId="15" xfId="1" applyNumberFormat="1" applyFont="1" applyBorder="1" applyAlignment="1">
      <alignment vertical="top" wrapText="1"/>
    </xf>
    <xf numFmtId="0" fontId="2" fillId="0" borderId="15" xfId="1" quotePrefix="1" applyFont="1" applyBorder="1" applyAlignment="1">
      <alignment vertical="top" wrapText="1"/>
    </xf>
    <xf numFmtId="165" fontId="2" fillId="0" borderId="15" xfId="1" applyNumberFormat="1" applyFont="1" applyBorder="1" applyAlignment="1">
      <alignment vertical="top" wrapText="1"/>
    </xf>
    <xf numFmtId="44" fontId="2" fillId="0" borderId="15" xfId="0" applyNumberFormat="1" applyFont="1" applyFill="1" applyBorder="1" applyAlignment="1">
      <alignment horizontal="center" vertical="top" wrapText="1"/>
    </xf>
    <xf numFmtId="0" fontId="2" fillId="0" borderId="16" xfId="1" applyFont="1" applyBorder="1" applyAlignment="1">
      <alignment vertical="top" wrapText="1"/>
    </xf>
    <xf numFmtId="0" fontId="6" fillId="0" borderId="14" xfId="0" applyFont="1" applyBorder="1" applyAlignment="1">
      <alignment horizontal="left" vertical="top" wrapText="1"/>
    </xf>
    <xf numFmtId="44" fontId="3" fillId="0" borderId="15" xfId="0" applyNumberFormat="1" applyFont="1" applyBorder="1" applyAlignment="1">
      <alignment horizontal="center" vertical="top" wrapText="1"/>
    </xf>
    <xf numFmtId="44" fontId="6" fillId="0" borderId="15" xfId="0" applyNumberFormat="1" applyFont="1" applyBorder="1" applyAlignment="1">
      <alignment horizontal="center" vertical="top" wrapText="1"/>
    </xf>
    <xf numFmtId="44" fontId="8" fillId="0" borderId="15" xfId="1" applyNumberFormat="1" applyFont="1" applyBorder="1" applyAlignment="1">
      <alignment vertical="top" wrapText="1"/>
    </xf>
    <xf numFmtId="0" fontId="8" fillId="0" borderId="14" xfId="1" applyFont="1" applyBorder="1" applyAlignment="1">
      <alignment vertical="top" wrapText="1"/>
    </xf>
    <xf numFmtId="0" fontId="8" fillId="0" borderId="15" xfId="1" applyFont="1" applyBorder="1" applyAlignment="1">
      <alignment vertical="top" wrapText="1"/>
    </xf>
    <xf numFmtId="0" fontId="10" fillId="0" borderId="15" xfId="1" applyNumberFormat="1" applyFont="1" applyBorder="1" applyAlignment="1">
      <alignment vertical="top" wrapText="1"/>
    </xf>
    <xf numFmtId="14" fontId="3" fillId="0" borderId="15" xfId="1" applyNumberFormat="1" applyFont="1" applyBorder="1" applyAlignment="1">
      <alignment vertical="top" wrapText="1"/>
    </xf>
    <xf numFmtId="49" fontId="3" fillId="0" borderId="15" xfId="1" applyNumberFormat="1" applyFont="1" applyBorder="1" applyAlignment="1">
      <alignment vertical="top" wrapText="1"/>
    </xf>
    <xf numFmtId="49" fontId="3" fillId="0" borderId="15" xfId="1" applyNumberFormat="1" applyFont="1" applyBorder="1" applyAlignment="1">
      <alignment vertical="top"/>
    </xf>
    <xf numFmtId="0" fontId="14" fillId="0" borderId="15" xfId="1" applyFont="1" applyBorder="1"/>
    <xf numFmtId="0" fontId="14" fillId="0" borderId="16" xfId="1" applyFont="1" applyBorder="1"/>
    <xf numFmtId="0" fontId="2" fillId="0" borderId="15" xfId="1" applyNumberFormat="1" applyFont="1" applyFill="1" applyBorder="1" applyAlignment="1">
      <alignment vertical="top" wrapText="1"/>
    </xf>
    <xf numFmtId="0" fontId="3" fillId="0" borderId="15" xfId="1" applyFont="1" applyBorder="1"/>
    <xf numFmtId="14" fontId="14" fillId="0" borderId="15" xfId="1" applyNumberFormat="1" applyFont="1" applyBorder="1" applyAlignment="1">
      <alignment vertical="top"/>
    </xf>
    <xf numFmtId="0" fontId="12" fillId="0" borderId="15" xfId="1" applyBorder="1"/>
    <xf numFmtId="0" fontId="12" fillId="0" borderId="16" xfId="1" applyBorder="1"/>
    <xf numFmtId="14" fontId="3" fillId="0" borderId="15" xfId="1" applyNumberFormat="1" applyFont="1" applyBorder="1" applyAlignment="1">
      <alignment vertical="top"/>
    </xf>
    <xf numFmtId="0" fontId="24" fillId="8" borderId="17" xfId="1" applyFont="1" applyFill="1" applyBorder="1" applyAlignment="1">
      <alignment horizontal="left" vertical="center" wrapText="1"/>
    </xf>
    <xf numFmtId="0" fontId="24" fillId="8" borderId="18" xfId="1" applyFont="1" applyFill="1" applyBorder="1" applyAlignment="1">
      <alignment horizontal="left" vertical="center" wrapText="1"/>
    </xf>
    <xf numFmtId="0" fontId="25" fillId="8" borderId="18" xfId="1" applyFont="1" applyFill="1" applyBorder="1" applyAlignment="1">
      <alignment vertical="center" wrapText="1"/>
    </xf>
    <xf numFmtId="0" fontId="24" fillId="8" borderId="19" xfId="1" applyFont="1" applyFill="1" applyBorder="1" applyAlignment="1">
      <alignment horizontal="left" vertical="center" wrapText="1"/>
    </xf>
    <xf numFmtId="0" fontId="27" fillId="0" borderId="0" xfId="1" applyFont="1"/>
    <xf numFmtId="0" fontId="28" fillId="0" borderId="0" xfId="1" applyFont="1" applyAlignment="1">
      <alignment horizontal="right"/>
    </xf>
    <xf numFmtId="1" fontId="28" fillId="0" borderId="0" xfId="1" applyNumberFormat="1" applyFont="1"/>
    <xf numFmtId="44" fontId="9" fillId="0" borderId="0" xfId="1" applyNumberFormat="1" applyFont="1"/>
    <xf numFmtId="0" fontId="9" fillId="0" borderId="0" xfId="1" applyFont="1"/>
    <xf numFmtId="14" fontId="3" fillId="0" borderId="15" xfId="1" applyNumberFormat="1" applyFont="1" applyFill="1" applyBorder="1" applyAlignment="1">
      <alignment vertical="top" wrapText="1"/>
    </xf>
    <xf numFmtId="0" fontId="12" fillId="0" borderId="15" xfId="1" applyFill="1" applyBorder="1"/>
    <xf numFmtId="0" fontId="3" fillId="0" borderId="15" xfId="1" applyFont="1" applyFill="1" applyBorder="1" applyAlignment="1">
      <alignment vertical="top" wrapText="1"/>
    </xf>
    <xf numFmtId="44" fontId="2" fillId="0" borderId="15" xfId="1" applyNumberFormat="1" applyFont="1" applyFill="1" applyBorder="1" applyAlignment="1">
      <alignment vertical="top" wrapText="1"/>
    </xf>
    <xf numFmtId="9" fontId="2" fillId="0" borderId="15" xfId="1" applyNumberFormat="1" applyFont="1" applyFill="1" applyBorder="1" applyAlignment="1">
      <alignment vertical="top" wrapText="1"/>
    </xf>
    <xf numFmtId="4" fontId="3" fillId="0" borderId="15" xfId="1" applyNumberFormat="1" applyFont="1" applyFill="1" applyBorder="1" applyAlignment="1">
      <alignment vertical="top" wrapText="1"/>
    </xf>
    <xf numFmtId="44" fontId="3" fillId="0" borderId="15" xfId="1" applyNumberFormat="1" applyFont="1" applyFill="1" applyBorder="1" applyAlignment="1">
      <alignment vertical="top" wrapText="1"/>
    </xf>
    <xf numFmtId="164" fontId="2" fillId="0" borderId="15" xfId="1" applyNumberFormat="1" applyFont="1" applyFill="1" applyBorder="1" applyAlignment="1">
      <alignment vertical="top" wrapText="1"/>
    </xf>
    <xf numFmtId="0" fontId="14" fillId="0" borderId="15" xfId="1" applyFont="1" applyFill="1" applyBorder="1"/>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8">
    <cellStyle name="Dezimal [0] 2" xfId="5" xr:uid="{88B77DEE-F695-4765-8050-41C963A87F97}"/>
    <cellStyle name="Komma 2" xfId="4" xr:uid="{ED16A277-4B55-47E5-BEAB-17D7654B96F2}"/>
    <cellStyle name="Prozent" xfId="3" builtinId="5"/>
    <cellStyle name="Standard" xfId="0" builtinId="0"/>
    <cellStyle name="Standard 2" xfId="1" xr:uid="{C5FB8928-2A0E-40F5-8910-1E25330B6B85}"/>
    <cellStyle name="Standard 3" xfId="2" xr:uid="{8F44E227-BB45-4564-A937-C0AD5C41F034}"/>
    <cellStyle name="Standard 3 2" xfId="6" xr:uid="{12614A72-BDD0-4168-B3A5-61D7A7C24F9A}"/>
    <cellStyle name="Standard 4" xfId="7" xr:uid="{31240F41-62F0-4756-86AF-BC10DF588964}"/>
  </cellStyles>
  <dxfs count="8">
    <dxf>
      <numFmt numFmtId="19" formatCode="dd/mm/yyyy"/>
    </dxf>
    <dxf>
      <numFmt numFmtId="19" formatCode="dd/mm/yyyy"/>
    </dxf>
    <dxf>
      <numFmt numFmtId="19" formatCode="dd/mm/yyyy"/>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95C11F"/>
      <color rgb="FFE75B8D"/>
      <color rgb="FFD17D71"/>
      <color rgb="FFCC0000"/>
      <color rgb="FF3C3C3C"/>
      <color rgb="FFE0CC00"/>
      <color rgb="FFD0D0D0"/>
      <color rgb="FFE5B4AD"/>
      <color rgb="FFD8EF99"/>
      <color rgb="FFBD9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100" b="1"/>
              <a:t>Schwirigkeiten, die aufgetreten sind</a:t>
            </a:r>
          </a:p>
          <a:p>
            <a:pPr algn="l">
              <a:defRPr/>
            </a:pPr>
            <a:r>
              <a:rPr lang="de-DE" sz="800"/>
              <a:t>20</a:t>
            </a:r>
            <a:r>
              <a:rPr lang="de-DE" sz="800" baseline="0"/>
              <a:t> Antworten</a:t>
            </a:r>
            <a:endParaRPr lang="de-DE" sz="800"/>
          </a:p>
        </c:rich>
      </c:tx>
      <c:layout>
        <c:manualLayout>
          <c:xMode val="edge"/>
          <c:yMode val="edge"/>
          <c:x val="3.2340113735783028E-2"/>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1896762904636919E-2"/>
          <c:y val="0.19486111111111112"/>
          <c:w val="0.44176224846894141"/>
          <c:h val="0.7362704141149023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ABB-4BB2-AFB3-3A6B5D6DC854}"/>
              </c:ext>
            </c:extLst>
          </c:dPt>
          <c:dPt>
            <c:idx val="1"/>
            <c:bubble3D val="0"/>
            <c:spPr>
              <a:solidFill>
                <a:srgbClr val="CC0000"/>
              </a:solidFill>
              <a:ln w="19050">
                <a:solidFill>
                  <a:schemeClr val="lt1"/>
                </a:solidFill>
              </a:ln>
              <a:effectLst/>
            </c:spPr>
            <c:extLst>
              <c:ext xmlns:c16="http://schemas.microsoft.com/office/drawing/2014/chart" uri="{C3380CC4-5D6E-409C-BE32-E72D297353CC}">
                <c16:uniqueId val="{00000002-4ABB-4BB2-AFB3-3A6B5D6DC854}"/>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3-4ABB-4BB2-AFB3-3A6B5D6DC8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A1E-4DBA-9778-F20C28C2410B}"/>
              </c:ext>
            </c:extLst>
          </c:dPt>
          <c:dPt>
            <c:idx val="4"/>
            <c:bubble3D val="0"/>
            <c:spPr>
              <a:solidFill>
                <a:srgbClr val="E75B8D"/>
              </a:solidFill>
              <a:ln w="19050">
                <a:solidFill>
                  <a:schemeClr val="lt1"/>
                </a:solidFill>
              </a:ln>
              <a:effectLst/>
            </c:spPr>
            <c:extLst>
              <c:ext xmlns:c16="http://schemas.microsoft.com/office/drawing/2014/chart" uri="{C3380CC4-5D6E-409C-BE32-E72D297353CC}">
                <c16:uniqueId val="{00000004-4ABB-4BB2-AFB3-3A6B5D6DC854}"/>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ABB-4BB2-AFB3-3A6B5D6DC854}"/>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ABB-4BB2-AFB3-3A6B5D6DC854}"/>
                </c:ext>
              </c:extLst>
            </c:dLbl>
            <c:dLbl>
              <c:idx val="2"/>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BB-4BB2-AFB3-3A6B5D6DC854}"/>
                </c:ext>
              </c:extLst>
            </c:dLbl>
            <c:dLbl>
              <c:idx val="3"/>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A1E-4DBA-9778-F20C28C2410B}"/>
                </c:ext>
              </c:extLst>
            </c:dLbl>
            <c:dLbl>
              <c:idx val="4"/>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BB-4BB2-AFB3-3A6B5D6DC8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cat>
            <c:strRef>
              <c:f>'Projektmonitoring LAG Pustertal'!$B$77:$B$81</c:f>
              <c:strCache>
                <c:ptCount val="5"/>
                <c:pt idx="0">
                  <c:v>keine Schwierigkeiten</c:v>
                </c:pt>
                <c:pt idx="1">
                  <c:v>Schwierigkeiten mit Ausschreibung</c:v>
                </c:pt>
                <c:pt idx="2">
                  <c:v>Schwierigkeiten bei der Ausführung der Arbeiten/Montage</c:v>
                </c:pt>
                <c:pt idx="3">
                  <c:v>Schwierigkeiten mit Grundeigentümer</c:v>
                </c:pt>
                <c:pt idx="4">
                  <c:v>Mehraufwand durch Änderungen im Projekt</c:v>
                </c:pt>
              </c:strCache>
            </c:strRef>
          </c:cat>
          <c:val>
            <c:numRef>
              <c:f>'Projektmonitoring LAG Pustertal'!$C$77:$C$81</c:f>
              <c:numCache>
                <c:formatCode>General</c:formatCode>
                <c:ptCount val="5"/>
                <c:pt idx="0">
                  <c:v>13</c:v>
                </c:pt>
                <c:pt idx="1">
                  <c:v>3</c:v>
                </c:pt>
                <c:pt idx="2">
                  <c:v>1</c:v>
                </c:pt>
                <c:pt idx="3">
                  <c:v>2</c:v>
                </c:pt>
                <c:pt idx="4">
                  <c:v>1</c:v>
                </c:pt>
              </c:numCache>
            </c:numRef>
          </c:val>
          <c:extLst>
            <c:ext xmlns:c16="http://schemas.microsoft.com/office/drawing/2014/chart" uri="{C3380CC4-5D6E-409C-BE32-E72D297353CC}">
              <c16:uniqueId val="{00000000-4ABB-4BB2-AFB3-3A6B5D6DC854}"/>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0.57635761154855647"/>
          <c:y val="0.3015018955963838"/>
          <c:w val="0.3972845581802274"/>
          <c:h val="0.508683289588801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1380656</xdr:colOff>
      <xdr:row>47</xdr:row>
      <xdr:rowOff>159750</xdr:rowOff>
    </xdr:to>
    <xdr:pic>
      <xdr:nvPicPr>
        <xdr:cNvPr id="2" name="Grafik 1" descr="Google Formulare-Antwortdiagramm. Titel der Frage: Untermaßnahme. Anzahl der Antworten: 20 Antworten.">
          <a:extLst>
            <a:ext uri="{FF2B5EF4-FFF2-40B4-BE49-F238E27FC236}">
              <a16:creationId xmlns:a16="http://schemas.microsoft.com/office/drawing/2014/main" id="{4398A30F-D100-4FA4-90FE-54EDA2122A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42757725"/>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48</xdr:row>
      <xdr:rowOff>133350</xdr:rowOff>
    </xdr:from>
    <xdr:to>
      <xdr:col>2</xdr:col>
      <xdr:colOff>1361606</xdr:colOff>
      <xdr:row>59</xdr:row>
      <xdr:rowOff>93075</xdr:rowOff>
    </xdr:to>
    <xdr:pic>
      <xdr:nvPicPr>
        <xdr:cNvPr id="3" name="Grafik 2" descr="Google Formulare-Antwortdiagramm. Titel der Frage: Kann die MwSt. abgesetzt werden?. Anzahl der Antworten: 20 Antworten.">
          <a:extLst>
            <a:ext uri="{FF2B5EF4-FFF2-40B4-BE49-F238E27FC236}">
              <a16:creationId xmlns:a16="http://schemas.microsoft.com/office/drawing/2014/main" id="{C03C9DE0-9AC9-49E9-984D-0E65CF0F11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45091350"/>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190500</xdr:colOff>
      <xdr:row>48</xdr:row>
      <xdr:rowOff>76200</xdr:rowOff>
    </xdr:from>
    <xdr:to>
      <xdr:col>6</xdr:col>
      <xdr:colOff>1180631</xdr:colOff>
      <xdr:row>59</xdr:row>
      <xdr:rowOff>35925</xdr:rowOff>
    </xdr:to>
    <xdr:pic>
      <xdr:nvPicPr>
        <xdr:cNvPr id="4" name="Grafik 3" descr="Google Formulare-Antwortdiagramm. Titel der Frage: Wurde ein Ansuchen um Auszahlung eines Vorschusses eingereicht?. Anzahl der Antworten: 20 Antworten.">
          <a:extLst>
            <a:ext uri="{FF2B5EF4-FFF2-40B4-BE49-F238E27FC236}">
              <a16:creationId xmlns:a16="http://schemas.microsoft.com/office/drawing/2014/main" id="{1E44FEC6-2AEB-4F4A-864A-167F02918BB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05450" y="45034200"/>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200025</xdr:colOff>
      <xdr:row>36</xdr:row>
      <xdr:rowOff>114300</xdr:rowOff>
    </xdr:from>
    <xdr:to>
      <xdr:col>6</xdr:col>
      <xdr:colOff>1190156</xdr:colOff>
      <xdr:row>47</xdr:row>
      <xdr:rowOff>74025</xdr:rowOff>
    </xdr:to>
    <xdr:pic>
      <xdr:nvPicPr>
        <xdr:cNvPr id="5" name="Grafik 4" descr="Google Formulare-Antwortdiagramm. Titel der Frage: Aktuelle Projektphase. Anzahl der Antworten: 20 Antworten.">
          <a:extLst>
            <a:ext uri="{FF2B5EF4-FFF2-40B4-BE49-F238E27FC236}">
              <a16:creationId xmlns:a16="http://schemas.microsoft.com/office/drawing/2014/main" id="{191818A0-28B3-4D2E-8025-E98184D1C2D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14975" y="42672000"/>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xdr:colOff>
      <xdr:row>36</xdr:row>
      <xdr:rowOff>95250</xdr:rowOff>
    </xdr:from>
    <xdr:to>
      <xdr:col>9</xdr:col>
      <xdr:colOff>618656</xdr:colOff>
      <xdr:row>47</xdr:row>
      <xdr:rowOff>54975</xdr:rowOff>
    </xdr:to>
    <xdr:pic>
      <xdr:nvPicPr>
        <xdr:cNvPr id="6" name="Grafik 5" descr="Google Formulare-Antwortdiagramm. Titel der Frage: Aktueller Projektstatus. Anzahl der Antworten: 19 Antworten.">
          <a:extLst>
            <a:ext uri="{FF2B5EF4-FFF2-40B4-BE49-F238E27FC236}">
              <a16:creationId xmlns:a16="http://schemas.microsoft.com/office/drawing/2014/main" id="{89D81074-46A8-4375-9393-7079EB0E03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848975" y="42652950"/>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714375</xdr:colOff>
      <xdr:row>48</xdr:row>
      <xdr:rowOff>85725</xdr:rowOff>
    </xdr:from>
    <xdr:to>
      <xdr:col>14</xdr:col>
      <xdr:colOff>780581</xdr:colOff>
      <xdr:row>59</xdr:row>
      <xdr:rowOff>45450</xdr:rowOff>
    </xdr:to>
    <xdr:pic>
      <xdr:nvPicPr>
        <xdr:cNvPr id="7" name="Grafik 6" descr="Google Formulare-Antwortdiagramm. Titel der Frage: Endabrechnung eingereicht. Anzahl der Antworten: 20 Antworten.">
          <a:extLst>
            <a:ext uri="{FF2B5EF4-FFF2-40B4-BE49-F238E27FC236}">
              <a16:creationId xmlns:a16="http://schemas.microsoft.com/office/drawing/2014/main" id="{E3DCAA75-1AE2-49D2-9A49-71FD673DD6B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78200" y="45043725"/>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48</xdr:row>
      <xdr:rowOff>76200</xdr:rowOff>
    </xdr:from>
    <xdr:to>
      <xdr:col>9</xdr:col>
      <xdr:colOff>628181</xdr:colOff>
      <xdr:row>59</xdr:row>
      <xdr:rowOff>35925</xdr:rowOff>
    </xdr:to>
    <xdr:pic>
      <xdr:nvPicPr>
        <xdr:cNvPr id="10" name="Grafik 9" descr="Google Formulare-Antwortdiagramm. Titel der Frage: ist eine Teilabrechnung geplant. Anzahl der Antworten: 20 Antworten.">
          <a:extLst>
            <a:ext uri="{FF2B5EF4-FFF2-40B4-BE49-F238E27FC236}">
              <a16:creationId xmlns:a16="http://schemas.microsoft.com/office/drawing/2014/main" id="{1BCDB262-5B32-4B21-8C28-2D312724F79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858500" y="45034200"/>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57150</xdr:rowOff>
    </xdr:from>
    <xdr:to>
      <xdr:col>2</xdr:col>
      <xdr:colOff>1380656</xdr:colOff>
      <xdr:row>72</xdr:row>
      <xdr:rowOff>16875</xdr:rowOff>
    </xdr:to>
    <xdr:pic>
      <xdr:nvPicPr>
        <xdr:cNvPr id="11" name="Grafik 10" descr="Google Formulare-Antwortdiagramm. Titel der Frage: Werden die geplanten Inhalte wie im Antrag beschrieben umgesetzt?. Anzahl der Antworten: 20 Antworten.">
          <a:extLst>
            <a:ext uri="{FF2B5EF4-FFF2-40B4-BE49-F238E27FC236}">
              <a16:creationId xmlns:a16="http://schemas.microsoft.com/office/drawing/2014/main" id="{D3D88485-2335-484C-B6C8-C92B547296B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0975" y="47615475"/>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219075</xdr:colOff>
      <xdr:row>61</xdr:row>
      <xdr:rowOff>47625</xdr:rowOff>
    </xdr:from>
    <xdr:to>
      <xdr:col>6</xdr:col>
      <xdr:colOff>1209206</xdr:colOff>
      <xdr:row>72</xdr:row>
      <xdr:rowOff>7350</xdr:rowOff>
    </xdr:to>
    <xdr:pic>
      <xdr:nvPicPr>
        <xdr:cNvPr id="12" name="Grafik 11" descr="Google Formulare-Antwortdiagramm. Titel der Frage: Wurde ein Antrag um Projektänderung gestellt?. Anzahl der Antworten: 20 Antworten.">
          <a:extLst>
            <a:ext uri="{FF2B5EF4-FFF2-40B4-BE49-F238E27FC236}">
              <a16:creationId xmlns:a16="http://schemas.microsoft.com/office/drawing/2014/main" id="{DD64075E-F0E3-456C-AD4F-2CBB68B9807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534025" y="47605950"/>
          <a:ext cx="5133506"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152400</xdr:colOff>
      <xdr:row>74</xdr:row>
      <xdr:rowOff>28575</xdr:rowOff>
    </xdr:from>
    <xdr:to>
      <xdr:col>6</xdr:col>
      <xdr:colOff>581025</xdr:colOff>
      <xdr:row>87</xdr:row>
      <xdr:rowOff>171450</xdr:rowOff>
    </xdr:to>
    <xdr:graphicFrame macro="">
      <xdr:nvGraphicFramePr>
        <xdr:cNvPr id="8" name="Diagramm 7">
          <a:extLst>
            <a:ext uri="{FF2B5EF4-FFF2-40B4-BE49-F238E27FC236}">
              <a16:creationId xmlns:a16="http://schemas.microsoft.com/office/drawing/2014/main" id="{26862299-967C-49A7-AA44-E1ED347E4C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16E37C-84D9-4199-A35D-3813013A0844}" name="Tabelle1" displayName="Tabelle1" ref="A1:AL2" totalsRowShown="0">
  <autoFilter ref="A1:AL2" xr:uid="{4FC39F2B-C7E9-4444-A957-919F0F2729B5}"/>
  <tableColumns count="38">
    <tableColumn id="1" xr3:uid="{12B77C87-5161-4ACE-A707-D3F308FF8E31}" name="Projekttitel"/>
    <tableColumn id="2" xr3:uid="{FF32D179-95FD-4E6F-B89A-72823C11F028}" name="Projektträger"/>
    <tableColumn id="3" xr3:uid="{1B447C38-C78E-48C0-ADEC-154D30DEA17C}" name="Art des Begünstigten"/>
    <tableColumn id="4" xr3:uid="{718138CC-212C-454C-B720-B455839D3378}" name="im Fall von öffentlichen Begünstigten:_x000a_Zielgruppe_x000a__x000a_im Fall von privaten Begünstigten: Sektor, in welchem sich der Begünstigte befindet"/>
    <tableColumn id="5" xr3:uid="{4AE45F77-6655-4FB9-8946-53E98CB529F8}" name="Unterbezirk des Pustertals, in  welchem das Projekt wirkt"/>
    <tableColumn id="6" xr3:uid="{4FF57FAA-4D0A-4940-9ABA-C251FA430A91}" name="Bezugsjahr"/>
    <tableColumn id="7" xr3:uid="{7D1FD811-65D5-4C06-8638-521A594D2F32}" name="Untermaßnahme"/>
    <tableColumn id="8" xr3:uid="{9A5A6D27-19B4-4E26-88FB-079A826CFE1A}" name="Art des Vorhabens" dataDxfId="7"/>
    <tableColumn id="9" xr3:uid="{F1CC8643-79EC-41AB-BFC8-00A1D375610E}" name="Zielgruppe_x000a_(UM 7.4 und 7.5)"/>
    <tableColumn id="10" xr3:uid="{21D083D4-18FB-489F-AD3A-9A2D3D0745CF}" name="Zielerreichung des LEP Pustertal 2014-2020 1" dataDxfId="6"/>
    <tableColumn id="11" xr3:uid="{416F28C9-0426-43C0-96BB-ED6670883315}" name="Zielerreichung des LEP Pustertal 2014-2020 2" dataDxfId="5"/>
    <tableColumn id="12" xr3:uid="{0087DE94-9753-4795-A9BE-D88396DCA971}" name="Zielerreichung des LEP Pustertal 2014-2020 3" dataDxfId="4"/>
    <tableColumn id="13" xr3:uid="{CB2A107B-11E8-4B83-92C3-CA1DF52E0320}" name="Zielerreichung des LEP Pustertal 2014-2020 4" dataDxfId="3"/>
    <tableColumn id="14" xr3:uid="{13102F7D-E7FE-41F9-949A-E087D0F6925F}" name="Zielerreichung des LEP Pustertal 2014-2020 5"/>
    <tableColumn id="15" xr3:uid="{4257151B-9A87-415E-9CF6-7F3C84F24090}" name="Zielerreichung des LEP Pustertal 2014-2020 6"/>
    <tableColumn id="16" xr3:uid="{72D6F993-ABEE-4631-959A-34C3B3971C2C}" name="Zielerreichung des LEP Pustertal 2014-2020 7"/>
    <tableColumn id="17" xr3:uid="{6BB0B41D-D462-49BA-9767-31B5D534AB52}" name="aG/_x000a_sswG"/>
    <tableColumn id="18" xr3:uid="{92A1B2AC-0205-4B3E-BA0D-0C22B2A679A3}" name="Datum Projekt-einreichung bei LAG" dataDxfId="2"/>
    <tableColumn id="19" xr3:uid="{E7F29A38-372A-409D-8F1D-F53871DD8E21}" name="Datum Projektgenehmigung in der LAG" dataDxfId="1"/>
    <tableColumn id="20" xr3:uid="{549A9822-6895-4D5B-AC14-537FCC07B82C}" name="Datum Projekt-einreichung bei Landesamt" dataDxfId="0"/>
    <tableColumn id="21" xr3:uid="{E52F80E2-A2F3-4EEE-8AE9-C09E0E03C1BB}" name="Datum Beitrags-dekret"/>
    <tableColumn id="22" xr3:uid="{1CDDA47F-3768-4C02-900E-6F2B4E368F2B}" name="Dauer Projekteinreichung bei LAG - Genehmigung durch LAG_x000a_(in Tg)"/>
    <tableColumn id="23" xr3:uid="{5C32BA97-A589-4081-A2FA-2DA2E45B3732}" name="Dauer Genehmigung durch LAG - Einreichung beim Landesamt_x000a_(in Tg)"/>
    <tableColumn id="24" xr3:uid="{6068C725-CE52-4ECB-A645-BA5374F25288}" name="Dauer Projekteinreichung beim Landesamt - BD_x000a_(in Tg)"/>
    <tableColumn id="25" xr3:uid="{13D02119-4393-4079-801A-2E623820AC06}" name="Dauer Projekteinreichung bei LAG - BD_x000a_(in Tg)"/>
    <tableColumn id="26" xr3:uid="{A54567F0-6C99-4DC8-8799-93F4930676A9}" name="Datum geplanter Projekt-start bei Projekt-einreichung"/>
    <tableColumn id="27" xr3:uid="{A0096657-BE9C-498F-A8B6-BE5F06B69C2F}" name="Datum geplantes Projekt-ende bei Projekt-einreichung"/>
    <tableColumn id="28" xr3:uid="{185DAA6F-3B97-4230-AC87-9E49F5B482A2}" name="effektiver Projekt-start"/>
    <tableColumn id="29" xr3:uid="{FF2F8AAC-6958-4F44-AC6D-426E33A9141C}" name="geplantes Projekt-ende"/>
    <tableColumn id="30" xr3:uid="{94E7A448-6CCF-4667-9517-FFCCD856B67E}" name="Datum Projekt-monitoring"/>
    <tableColumn id="31" xr3:uid="{A86CC944-383D-4363-8B22-D61B45DAFAA6}" name="Projektsumme laut Kostenvor-anschlag_x000a_(in €)"/>
    <tableColumn id="32" xr3:uid="{EC58EC5F-8F82-48DA-9EB7-4B155C8D34EC}" name="von der LAG genehmigte Projektsumme_x000a_(in €)"/>
    <tableColumn id="33" xr3:uid="{EE6DB57D-7477-4DF2-BEA1-BD37960C9AA8}" name="genehmigte Projekt-summe laut BD_x000a_(in €)"/>
    <tableColumn id="34" xr3:uid="{DB74FDEE-7A9E-4BAA-A4FD-36AC7615972A}" name="Förder-ung (in %)"/>
    <tableColumn id="35" xr3:uid="{868606D3-9D7C-40F0-A339-634BF0FBA789}" name="von der LAG genehmigter Förderbeitrag_x000a_(in €)"/>
    <tableColumn id="36" xr3:uid="{68CD158A-F307-4CDC-AA06-36BAC5C5C387}" name="durch das BD genehmigter Förderbeitrag (in €)"/>
    <tableColumn id="37" xr3:uid="{10709E76-D0FB-4E1D-9BAE-E3E7715BBE1C}" name="Differenz_x000a_(in €)"/>
    <tableColumn id="38" xr3:uid="{BF882083-D93E-4336-A6C8-CF77FEED4B97}" name="Eigenmittel (in €)"/>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03BF7-44E9-42AA-BF14-65EF23D27BC6}">
  <sheetPr codeName="Tabelle1">
    <tabColor rgb="FFD17D71"/>
    <outlinePr summaryBelow="0" summaryRight="0"/>
    <pageSetUpPr fitToPage="1"/>
  </sheetPr>
  <dimension ref="A1:CR81"/>
  <sheetViews>
    <sheetView tabSelected="1" zoomScaleNormal="100" workbookViewId="0">
      <pane ySplit="1" topLeftCell="A20" activePane="bottomLeft" state="frozen"/>
      <selection pane="bottomLeft" activeCell="F21" sqref="F21"/>
    </sheetView>
  </sheetViews>
  <sheetFormatPr baseColWidth="10" defaultColWidth="14.42578125" defaultRowHeight="15.75" customHeight="1" x14ac:dyDescent="0.2"/>
  <cols>
    <col min="1" max="1" width="2.7109375" style="57" customWidth="1"/>
    <col min="2" max="2" width="56.28515625" style="57" customWidth="1"/>
    <col min="3" max="7" width="20.7109375" style="57" customWidth="1"/>
    <col min="8" max="8" width="11.5703125" style="57" bestFit="1" customWidth="1"/>
    <col min="9" max="9" width="56.28515625" style="57" customWidth="1"/>
    <col min="10" max="10" width="19.5703125" style="57" bestFit="1" customWidth="1"/>
    <col min="11" max="11" width="19.5703125" style="57" customWidth="1"/>
    <col min="12" max="31" width="12.28515625" style="57" customWidth="1"/>
    <col min="32" max="32" width="5" style="57" bestFit="1" customWidth="1"/>
    <col min="33" max="33" width="10.28515625" style="57" customWidth="1"/>
    <col min="34" max="34" width="10.5703125" style="57" bestFit="1" customWidth="1"/>
    <col min="35" max="35" width="10.85546875" style="57" customWidth="1"/>
    <col min="36" max="36" width="10.5703125" style="57" bestFit="1" customWidth="1"/>
    <col min="37" max="40" width="10.5703125" style="57" customWidth="1"/>
    <col min="41" max="42" width="10.85546875" style="57" bestFit="1" customWidth="1"/>
    <col min="43" max="45" width="9.7109375" style="57" customWidth="1"/>
    <col min="46" max="46" width="15.42578125" style="57" bestFit="1" customWidth="1"/>
    <col min="47" max="47" width="13.28515625" style="57" bestFit="1" customWidth="1"/>
    <col min="48" max="48" width="16.7109375" style="57" bestFit="1" customWidth="1"/>
    <col min="49" max="49" width="8.140625" style="57" customWidth="1"/>
    <col min="50" max="50" width="12.140625" style="57" bestFit="1" customWidth="1"/>
    <col min="51" max="52" width="13.28515625" style="57" bestFit="1" customWidth="1"/>
    <col min="53" max="53" width="10" style="57" bestFit="1" customWidth="1"/>
    <col min="54" max="54" width="16.5703125" style="57" bestFit="1" customWidth="1"/>
    <col min="55" max="56" width="9.7109375" style="57" customWidth="1"/>
    <col min="57" max="57" width="12.28515625" style="57" customWidth="1"/>
    <col min="58" max="58" width="9.7109375" style="57" customWidth="1"/>
    <col min="59" max="59" width="20.7109375" style="57" customWidth="1"/>
    <col min="60" max="63" width="40.7109375" style="57" customWidth="1"/>
    <col min="64" max="64" width="20.7109375" style="57" customWidth="1"/>
    <col min="65" max="68" width="40.7109375" style="57" customWidth="1"/>
    <col min="69" max="70" width="9.7109375" style="57" customWidth="1"/>
    <col min="71" max="73" width="12.28515625" style="57" customWidth="1"/>
    <col min="74" max="75" width="9.5703125" style="57" customWidth="1"/>
    <col min="76" max="76" width="12.28515625" style="57" customWidth="1"/>
    <col min="77" max="81" width="9.5703125" style="57" customWidth="1"/>
    <col min="82" max="84" width="12.140625" style="57" customWidth="1"/>
    <col min="85" max="86" width="9.5703125" style="57" customWidth="1"/>
    <col min="87" max="87" width="12.140625" style="57" customWidth="1"/>
    <col min="88" max="92" width="9.5703125" style="57" customWidth="1"/>
    <col min="93" max="93" width="20.7109375" style="57" customWidth="1"/>
    <col min="94" max="94" width="40.7109375" style="57" customWidth="1"/>
    <col min="95" max="95" width="9.7109375" style="57" customWidth="1"/>
    <col min="96" max="96" width="40.7109375" style="57" customWidth="1"/>
    <col min="97" max="102" width="21.5703125" style="57" customWidth="1"/>
    <col min="103" max="16384" width="14.42578125" style="57"/>
  </cols>
  <sheetData>
    <row r="1" spans="1:96" s="58" customFormat="1" ht="150" customHeight="1" x14ac:dyDescent="0.25">
      <c r="B1" s="117" t="s">
        <v>3</v>
      </c>
      <c r="C1" s="118" t="s">
        <v>114</v>
      </c>
      <c r="D1" s="118" t="s">
        <v>290</v>
      </c>
      <c r="E1" s="118" t="s">
        <v>362</v>
      </c>
      <c r="F1" s="118" t="s">
        <v>406</v>
      </c>
      <c r="G1" s="118" t="s">
        <v>444</v>
      </c>
      <c r="H1" s="118" t="s">
        <v>407</v>
      </c>
      <c r="I1" s="118" t="s">
        <v>113</v>
      </c>
      <c r="J1" s="118" t="s">
        <v>371</v>
      </c>
      <c r="K1" s="118" t="s">
        <v>372</v>
      </c>
      <c r="L1" s="119" t="s">
        <v>304</v>
      </c>
      <c r="M1" s="119" t="s">
        <v>466</v>
      </c>
      <c r="N1" s="119" t="s">
        <v>467</v>
      </c>
      <c r="O1" s="119" t="s">
        <v>468</v>
      </c>
      <c r="P1" s="119" t="s">
        <v>469</v>
      </c>
      <c r="Q1" s="119" t="s">
        <v>309</v>
      </c>
      <c r="R1" s="119" t="s">
        <v>470</v>
      </c>
      <c r="S1" s="119" t="s">
        <v>471</v>
      </c>
      <c r="T1" s="119" t="s">
        <v>472</v>
      </c>
      <c r="U1" s="119" t="s">
        <v>311</v>
      </c>
      <c r="V1" s="119" t="s">
        <v>473</v>
      </c>
      <c r="W1" s="119" t="s">
        <v>474</v>
      </c>
      <c r="X1" s="119" t="s">
        <v>310</v>
      </c>
      <c r="Y1" s="119" t="s">
        <v>475</v>
      </c>
      <c r="Z1" s="119" t="s">
        <v>476</v>
      </c>
      <c r="AA1" s="119" t="s">
        <v>305</v>
      </c>
      <c r="AB1" s="119" t="s">
        <v>306</v>
      </c>
      <c r="AC1" s="119" t="s">
        <v>307</v>
      </c>
      <c r="AD1" s="119" t="s">
        <v>328</v>
      </c>
      <c r="AE1" s="119" t="s">
        <v>308</v>
      </c>
      <c r="AF1" s="118" t="s">
        <v>284</v>
      </c>
      <c r="AG1" s="118" t="s">
        <v>301</v>
      </c>
      <c r="AH1" s="118" t="s">
        <v>297</v>
      </c>
      <c r="AI1" s="118" t="s">
        <v>302</v>
      </c>
      <c r="AJ1" s="118" t="s">
        <v>270</v>
      </c>
      <c r="AK1" s="118" t="s">
        <v>370</v>
      </c>
      <c r="AL1" s="118" t="s">
        <v>368</v>
      </c>
      <c r="AM1" s="118" t="s">
        <v>367</v>
      </c>
      <c r="AN1" s="118" t="s">
        <v>369</v>
      </c>
      <c r="AO1" s="118" t="s">
        <v>298</v>
      </c>
      <c r="AP1" s="118" t="s">
        <v>299</v>
      </c>
      <c r="AQ1" s="118" t="s">
        <v>266</v>
      </c>
      <c r="AR1" s="118" t="s">
        <v>263</v>
      </c>
      <c r="AS1" s="118" t="s">
        <v>265</v>
      </c>
      <c r="AT1" s="118" t="s">
        <v>300</v>
      </c>
      <c r="AU1" s="118" t="s">
        <v>286</v>
      </c>
      <c r="AV1" s="118" t="s">
        <v>287</v>
      </c>
      <c r="AW1" s="118" t="s">
        <v>264</v>
      </c>
      <c r="AX1" s="118" t="s">
        <v>410</v>
      </c>
      <c r="AY1" s="118" t="s">
        <v>288</v>
      </c>
      <c r="AZ1" s="118" t="s">
        <v>267</v>
      </c>
      <c r="BA1" s="118" t="s">
        <v>289</v>
      </c>
      <c r="BB1" s="118" t="s">
        <v>115</v>
      </c>
      <c r="BC1" s="118" t="s">
        <v>116</v>
      </c>
      <c r="BD1" s="118" t="s">
        <v>117</v>
      </c>
      <c r="BE1" s="118" t="s">
        <v>118</v>
      </c>
      <c r="BF1" s="118" t="s">
        <v>119</v>
      </c>
      <c r="BG1" s="118" t="s">
        <v>120</v>
      </c>
      <c r="BH1" s="118" t="s">
        <v>121</v>
      </c>
      <c r="BI1" s="118" t="s">
        <v>122</v>
      </c>
      <c r="BJ1" s="118" t="s">
        <v>123</v>
      </c>
      <c r="BK1" s="118" t="s">
        <v>124</v>
      </c>
      <c r="BL1" s="118" t="s">
        <v>125</v>
      </c>
      <c r="BM1" s="118" t="s">
        <v>126</v>
      </c>
      <c r="BN1" s="118" t="s">
        <v>127</v>
      </c>
      <c r="BO1" s="118" t="s">
        <v>128</v>
      </c>
      <c r="BP1" s="118" t="s">
        <v>129</v>
      </c>
      <c r="BQ1" s="118" t="s">
        <v>130</v>
      </c>
      <c r="BR1" s="118" t="s">
        <v>131</v>
      </c>
      <c r="BS1" s="118" t="s">
        <v>132</v>
      </c>
      <c r="BT1" s="118" t="s">
        <v>133</v>
      </c>
      <c r="BU1" s="118" t="s">
        <v>134</v>
      </c>
      <c r="BV1" s="118" t="s">
        <v>135</v>
      </c>
      <c r="BW1" s="118" t="s">
        <v>136</v>
      </c>
      <c r="BX1" s="118" t="s">
        <v>137</v>
      </c>
      <c r="BY1" s="118" t="s">
        <v>138</v>
      </c>
      <c r="BZ1" s="118" t="s">
        <v>139</v>
      </c>
      <c r="CA1" s="118" t="s">
        <v>140</v>
      </c>
      <c r="CB1" s="118" t="s">
        <v>141</v>
      </c>
      <c r="CC1" s="118" t="s">
        <v>131</v>
      </c>
      <c r="CD1" s="118" t="s">
        <v>142</v>
      </c>
      <c r="CE1" s="118" t="s">
        <v>133</v>
      </c>
      <c r="CF1" s="118" t="s">
        <v>143</v>
      </c>
      <c r="CG1" s="118" t="s">
        <v>135</v>
      </c>
      <c r="CH1" s="118" t="s">
        <v>136</v>
      </c>
      <c r="CI1" s="118" t="s">
        <v>137</v>
      </c>
      <c r="CJ1" s="118" t="s">
        <v>138</v>
      </c>
      <c r="CK1" s="118" t="s">
        <v>144</v>
      </c>
      <c r="CL1" s="118" t="s">
        <v>141</v>
      </c>
      <c r="CM1" s="118" t="s">
        <v>145</v>
      </c>
      <c r="CN1" s="118" t="s">
        <v>146</v>
      </c>
      <c r="CO1" s="118" t="s">
        <v>147</v>
      </c>
      <c r="CP1" s="118" t="s">
        <v>148</v>
      </c>
      <c r="CQ1" s="118" t="s">
        <v>149</v>
      </c>
      <c r="CR1" s="120" t="s">
        <v>150</v>
      </c>
    </row>
    <row r="2" spans="1:96" s="60" customFormat="1" ht="51" customHeight="1" x14ac:dyDescent="0.25">
      <c r="A2" s="61">
        <v>1</v>
      </c>
      <c r="B2" s="80" t="s">
        <v>361</v>
      </c>
      <c r="C2" s="81" t="s">
        <v>28</v>
      </c>
      <c r="D2" s="81" t="s">
        <v>291</v>
      </c>
      <c r="E2" s="81" t="s">
        <v>293</v>
      </c>
      <c r="F2" s="81" t="s">
        <v>401</v>
      </c>
      <c r="G2" s="81" t="s">
        <v>445</v>
      </c>
      <c r="H2" s="82">
        <v>2017</v>
      </c>
      <c r="I2" s="81" t="s">
        <v>169</v>
      </c>
      <c r="J2" s="81" t="s">
        <v>374</v>
      </c>
      <c r="K2" s="81" t="s">
        <v>373</v>
      </c>
      <c r="L2" s="83"/>
      <c r="M2" s="83"/>
      <c r="N2" s="83"/>
      <c r="O2" s="83"/>
      <c r="P2" s="83"/>
      <c r="Q2" s="83"/>
      <c r="R2" s="83" t="s">
        <v>411</v>
      </c>
      <c r="S2" s="83"/>
      <c r="T2" s="83"/>
      <c r="U2" s="83"/>
      <c r="V2" s="83"/>
      <c r="W2" s="83"/>
      <c r="X2" s="83"/>
      <c r="Y2" s="83" t="s">
        <v>411</v>
      </c>
      <c r="Z2" s="83"/>
      <c r="AA2" s="83"/>
      <c r="AB2" s="83"/>
      <c r="AC2" s="83"/>
      <c r="AD2" s="83"/>
      <c r="AE2" s="83"/>
      <c r="AF2" s="81" t="s">
        <v>283</v>
      </c>
      <c r="AG2" s="84">
        <v>42983</v>
      </c>
      <c r="AH2" s="84">
        <v>43018</v>
      </c>
      <c r="AI2" s="84">
        <v>43069</v>
      </c>
      <c r="AJ2" s="84">
        <v>43395</v>
      </c>
      <c r="AK2" s="85">
        <f>AH2-AG2</f>
        <v>35</v>
      </c>
      <c r="AL2" s="85">
        <f>AI2-AH2</f>
        <v>51</v>
      </c>
      <c r="AM2" s="85">
        <f>AJ2-AI2</f>
        <v>326</v>
      </c>
      <c r="AN2" s="85">
        <f>AJ2-AG2</f>
        <v>412</v>
      </c>
      <c r="AO2" s="86" t="s">
        <v>343</v>
      </c>
      <c r="AP2" s="86" t="s">
        <v>344</v>
      </c>
      <c r="AQ2" s="84">
        <v>43419</v>
      </c>
      <c r="AR2" s="84">
        <v>43738</v>
      </c>
      <c r="AS2" s="84">
        <v>43748</v>
      </c>
      <c r="AT2" s="87">
        <v>49811.95</v>
      </c>
      <c r="AU2" s="87">
        <v>43815.03</v>
      </c>
      <c r="AV2" s="87">
        <v>43810</v>
      </c>
      <c r="AW2" s="88">
        <v>0.7</v>
      </c>
      <c r="AX2" s="89">
        <v>34868.36</v>
      </c>
      <c r="AY2" s="89">
        <f>AU2*AW2</f>
        <v>30670.520999999997</v>
      </c>
      <c r="AZ2" s="87">
        <v>30667</v>
      </c>
      <c r="BA2" s="90">
        <f>AY2-AZ2</f>
        <v>3.5209999999970023</v>
      </c>
      <c r="BB2" s="87">
        <v>13143</v>
      </c>
      <c r="BC2" s="81" t="s">
        <v>153</v>
      </c>
      <c r="BD2" s="81" t="s">
        <v>153</v>
      </c>
      <c r="BE2" s="91"/>
      <c r="BF2" s="91"/>
      <c r="BG2" s="81" t="s">
        <v>195</v>
      </c>
      <c r="BH2" s="81" t="s">
        <v>196</v>
      </c>
      <c r="BI2" s="81" t="s">
        <v>197</v>
      </c>
      <c r="BJ2" s="81" t="s">
        <v>198</v>
      </c>
      <c r="BK2" s="81" t="s">
        <v>199</v>
      </c>
      <c r="BL2" s="91"/>
      <c r="BM2" s="91"/>
      <c r="BN2" s="91"/>
      <c r="BO2" s="91"/>
      <c r="BP2" s="91"/>
      <c r="BQ2" s="81" t="s">
        <v>153</v>
      </c>
      <c r="BR2" s="91"/>
      <c r="BS2" s="91"/>
      <c r="BT2" s="91"/>
      <c r="BU2" s="91"/>
      <c r="BV2" s="91"/>
      <c r="BW2" s="91"/>
      <c r="BX2" s="91"/>
      <c r="BY2" s="91"/>
      <c r="BZ2" s="81" t="s">
        <v>159</v>
      </c>
      <c r="CA2" s="91"/>
      <c r="CB2" s="81" t="s">
        <v>153</v>
      </c>
      <c r="CC2" s="91"/>
      <c r="CD2" s="91"/>
      <c r="CE2" s="91"/>
      <c r="CF2" s="91"/>
      <c r="CG2" s="91"/>
      <c r="CH2" s="91"/>
      <c r="CI2" s="92">
        <v>0</v>
      </c>
      <c r="CJ2" s="91"/>
      <c r="CK2" s="91"/>
      <c r="CL2" s="91"/>
      <c r="CM2" s="84">
        <v>43830</v>
      </c>
      <c r="CN2" s="81" t="s">
        <v>160</v>
      </c>
      <c r="CO2" s="91"/>
      <c r="CP2" s="81" t="s">
        <v>200</v>
      </c>
      <c r="CQ2" s="81" t="s">
        <v>153</v>
      </c>
      <c r="CR2" s="93"/>
    </row>
    <row r="3" spans="1:96" s="60" customFormat="1" ht="47.25" customHeight="1" x14ac:dyDescent="0.25">
      <c r="A3" s="61">
        <v>2</v>
      </c>
      <c r="B3" s="80" t="s">
        <v>168</v>
      </c>
      <c r="C3" s="81" t="s">
        <v>12</v>
      </c>
      <c r="D3" s="81" t="s">
        <v>291</v>
      </c>
      <c r="E3" s="81" t="s">
        <v>293</v>
      </c>
      <c r="F3" s="81" t="s">
        <v>401</v>
      </c>
      <c r="G3" s="81" t="s">
        <v>446</v>
      </c>
      <c r="H3" s="82">
        <v>2017</v>
      </c>
      <c r="I3" s="81" t="s">
        <v>169</v>
      </c>
      <c r="J3" s="81" t="s">
        <v>374</v>
      </c>
      <c r="K3" s="81" t="s">
        <v>373</v>
      </c>
      <c r="L3" s="83"/>
      <c r="M3" s="83"/>
      <c r="N3" s="83"/>
      <c r="O3" s="83"/>
      <c r="P3" s="83"/>
      <c r="Q3" s="83"/>
      <c r="R3" s="83" t="s">
        <v>411</v>
      </c>
      <c r="S3" s="83"/>
      <c r="T3" s="83"/>
      <c r="U3" s="83"/>
      <c r="V3" s="83"/>
      <c r="W3" s="83"/>
      <c r="X3" s="83"/>
      <c r="Y3" s="83" t="s">
        <v>411</v>
      </c>
      <c r="Z3" s="83"/>
      <c r="AA3" s="83"/>
      <c r="AB3" s="83"/>
      <c r="AC3" s="83"/>
      <c r="AD3" s="83"/>
      <c r="AE3" s="83"/>
      <c r="AF3" s="81" t="s">
        <v>283</v>
      </c>
      <c r="AG3" s="84">
        <v>42984</v>
      </c>
      <c r="AH3" s="84">
        <v>43018</v>
      </c>
      <c r="AI3" s="84">
        <v>43073</v>
      </c>
      <c r="AJ3" s="84">
        <v>43395</v>
      </c>
      <c r="AK3" s="85">
        <f t="shared" ref="AK3:AK34" si="0">AH3-AG3</f>
        <v>34</v>
      </c>
      <c r="AL3" s="85">
        <f t="shared" ref="AL3:AL34" si="1">AI3-AH3</f>
        <v>55</v>
      </c>
      <c r="AM3" s="85">
        <f t="shared" ref="AM3:AM25" si="2">AJ3-AI3</f>
        <v>322</v>
      </c>
      <c r="AN3" s="85">
        <f t="shared" ref="AN3:AN25" si="3">AJ3-AG3</f>
        <v>411</v>
      </c>
      <c r="AO3" s="86" t="s">
        <v>343</v>
      </c>
      <c r="AP3" s="86" t="s">
        <v>344</v>
      </c>
      <c r="AQ3" s="84">
        <v>43563</v>
      </c>
      <c r="AR3" s="84">
        <v>43768</v>
      </c>
      <c r="AS3" s="84">
        <v>43747</v>
      </c>
      <c r="AT3" s="87">
        <v>51738.71</v>
      </c>
      <c r="AU3" s="87">
        <v>45775.23</v>
      </c>
      <c r="AV3" s="87">
        <v>45585</v>
      </c>
      <c r="AW3" s="88">
        <v>0.7</v>
      </c>
      <c r="AX3" s="89">
        <v>36217.089999999997</v>
      </c>
      <c r="AY3" s="89">
        <f>AU3*AW3</f>
        <v>32042.661</v>
      </c>
      <c r="AZ3" s="87">
        <v>31909.5</v>
      </c>
      <c r="BA3" s="90">
        <f t="shared" ref="BA3:BA23" si="4">AY3-AZ3</f>
        <v>133.16100000000006</v>
      </c>
      <c r="BB3" s="87">
        <v>19829.21</v>
      </c>
      <c r="BC3" s="81" t="s">
        <v>153</v>
      </c>
      <c r="BD3" s="81" t="s">
        <v>153</v>
      </c>
      <c r="BE3" s="91"/>
      <c r="BF3" s="91"/>
      <c r="BG3" s="81" t="s">
        <v>162</v>
      </c>
      <c r="BH3" s="91"/>
      <c r="BI3" s="91"/>
      <c r="BJ3" s="91"/>
      <c r="BK3" s="91"/>
      <c r="BL3" s="81" t="s">
        <v>155</v>
      </c>
      <c r="BM3" s="81" t="s">
        <v>170</v>
      </c>
      <c r="BN3" s="81" t="s">
        <v>171</v>
      </c>
      <c r="BO3" s="81" t="s">
        <v>172</v>
      </c>
      <c r="BP3" s="81" t="s">
        <v>153</v>
      </c>
      <c r="BQ3" s="81" t="s">
        <v>153</v>
      </c>
      <c r="BR3" s="91"/>
      <c r="BS3" s="91"/>
      <c r="BT3" s="91"/>
      <c r="BU3" s="91"/>
      <c r="BV3" s="91"/>
      <c r="BW3" s="91"/>
      <c r="BX3" s="91"/>
      <c r="BY3" s="91"/>
      <c r="BZ3" s="81" t="s">
        <v>159</v>
      </c>
      <c r="CA3" s="91"/>
      <c r="CB3" s="81" t="s">
        <v>153</v>
      </c>
      <c r="CC3" s="91"/>
      <c r="CD3" s="91"/>
      <c r="CE3" s="91"/>
      <c r="CF3" s="91"/>
      <c r="CG3" s="91"/>
      <c r="CH3" s="91"/>
      <c r="CI3" s="92">
        <v>0</v>
      </c>
      <c r="CJ3" s="91"/>
      <c r="CK3" s="91"/>
      <c r="CL3" s="91"/>
      <c r="CM3" s="84">
        <v>43830</v>
      </c>
      <c r="CN3" s="81" t="s">
        <v>160</v>
      </c>
      <c r="CO3" s="91"/>
      <c r="CP3" s="81" t="s">
        <v>173</v>
      </c>
      <c r="CQ3" s="81" t="s">
        <v>153</v>
      </c>
      <c r="CR3" s="93"/>
    </row>
    <row r="4" spans="1:96" s="60" customFormat="1" ht="96" x14ac:dyDescent="0.25">
      <c r="A4" s="61">
        <v>3</v>
      </c>
      <c r="B4" s="80" t="s">
        <v>355</v>
      </c>
      <c r="C4" s="81" t="s">
        <v>38</v>
      </c>
      <c r="D4" s="81" t="s">
        <v>291</v>
      </c>
      <c r="E4" s="81" t="s">
        <v>293</v>
      </c>
      <c r="F4" s="81" t="s">
        <v>401</v>
      </c>
      <c r="G4" s="81" t="s">
        <v>447</v>
      </c>
      <c r="H4" s="82">
        <v>2017</v>
      </c>
      <c r="I4" s="81" t="s">
        <v>169</v>
      </c>
      <c r="J4" s="81" t="s">
        <v>376</v>
      </c>
      <c r="K4" s="81" t="s">
        <v>375</v>
      </c>
      <c r="L4" s="83"/>
      <c r="M4" s="83"/>
      <c r="N4" s="83"/>
      <c r="O4" s="83"/>
      <c r="P4" s="83"/>
      <c r="Q4" s="83"/>
      <c r="R4" s="83" t="s">
        <v>411</v>
      </c>
      <c r="S4" s="83"/>
      <c r="T4" s="83"/>
      <c r="U4" s="83"/>
      <c r="V4" s="83"/>
      <c r="W4" s="83"/>
      <c r="X4" s="83"/>
      <c r="Y4" s="83" t="s">
        <v>411</v>
      </c>
      <c r="Z4" s="83"/>
      <c r="AA4" s="83"/>
      <c r="AB4" s="83"/>
      <c r="AC4" s="83"/>
      <c r="AD4" s="83"/>
      <c r="AE4" s="83"/>
      <c r="AF4" s="81" t="s">
        <v>283</v>
      </c>
      <c r="AG4" s="84">
        <v>42993</v>
      </c>
      <c r="AH4" s="84">
        <v>43018</v>
      </c>
      <c r="AI4" s="84">
        <v>43116</v>
      </c>
      <c r="AJ4" s="84">
        <v>43487</v>
      </c>
      <c r="AK4" s="85">
        <f t="shared" si="0"/>
        <v>25</v>
      </c>
      <c r="AL4" s="85">
        <f t="shared" si="1"/>
        <v>98</v>
      </c>
      <c r="AM4" s="85">
        <f t="shared" si="2"/>
        <v>371</v>
      </c>
      <c r="AN4" s="85">
        <f t="shared" si="3"/>
        <v>494</v>
      </c>
      <c r="AO4" s="85">
        <v>2018</v>
      </c>
      <c r="AP4" s="85">
        <v>2019</v>
      </c>
      <c r="AQ4" s="84">
        <v>43656</v>
      </c>
      <c r="AR4" s="84">
        <v>44165</v>
      </c>
      <c r="AS4" s="84">
        <v>43748</v>
      </c>
      <c r="AT4" s="87">
        <v>113442.88</v>
      </c>
      <c r="AU4" s="87">
        <v>109052.1</v>
      </c>
      <c r="AV4" s="87">
        <v>109052.1</v>
      </c>
      <c r="AW4" s="88">
        <v>0.7</v>
      </c>
      <c r="AX4" s="89">
        <v>76336.47</v>
      </c>
      <c r="AY4" s="89">
        <f>AU4*AW4</f>
        <v>76336.47</v>
      </c>
      <c r="AZ4" s="87">
        <v>76335</v>
      </c>
      <c r="BA4" s="90">
        <f t="shared" si="4"/>
        <v>1.4700000000011642</v>
      </c>
      <c r="BB4" s="87">
        <v>32715.63</v>
      </c>
      <c r="BC4" s="81" t="s">
        <v>153</v>
      </c>
      <c r="BD4" s="81" t="s">
        <v>153</v>
      </c>
      <c r="BE4" s="91"/>
      <c r="BF4" s="91"/>
      <c r="BG4" s="81" t="s">
        <v>180</v>
      </c>
      <c r="BH4" s="91"/>
      <c r="BI4" s="91"/>
      <c r="BJ4" s="91"/>
      <c r="BK4" s="91"/>
      <c r="BL4" s="81" t="s">
        <v>155</v>
      </c>
      <c r="BM4" s="81" t="s">
        <v>205</v>
      </c>
      <c r="BN4" s="81" t="s">
        <v>206</v>
      </c>
      <c r="BO4" s="81" t="s">
        <v>207</v>
      </c>
      <c r="BP4" s="81" t="s">
        <v>208</v>
      </c>
      <c r="BQ4" s="81" t="s">
        <v>153</v>
      </c>
      <c r="BR4" s="91"/>
      <c r="BS4" s="91"/>
      <c r="BT4" s="91"/>
      <c r="BU4" s="91"/>
      <c r="BV4" s="91"/>
      <c r="BW4" s="91"/>
      <c r="BX4" s="91"/>
      <c r="BY4" s="91"/>
      <c r="BZ4" s="81" t="s">
        <v>159</v>
      </c>
      <c r="CA4" s="91"/>
      <c r="CB4" s="81" t="s">
        <v>153</v>
      </c>
      <c r="CC4" s="91"/>
      <c r="CD4" s="91"/>
      <c r="CE4" s="91"/>
      <c r="CF4" s="91"/>
      <c r="CG4" s="91"/>
      <c r="CH4" s="91"/>
      <c r="CI4" s="92">
        <v>0</v>
      </c>
      <c r="CJ4" s="91"/>
      <c r="CK4" s="91"/>
      <c r="CL4" s="91"/>
      <c r="CM4" s="84">
        <v>44196</v>
      </c>
      <c r="CN4" s="81" t="s">
        <v>160</v>
      </c>
      <c r="CO4" s="91"/>
      <c r="CP4" s="81" t="s">
        <v>209</v>
      </c>
      <c r="CQ4" s="81" t="s">
        <v>153</v>
      </c>
      <c r="CR4" s="93"/>
    </row>
    <row r="5" spans="1:96" s="60" customFormat="1" ht="84.75" customHeight="1" x14ac:dyDescent="0.25">
      <c r="A5" s="61">
        <v>4</v>
      </c>
      <c r="B5" s="80" t="s">
        <v>174</v>
      </c>
      <c r="C5" s="81" t="s">
        <v>12</v>
      </c>
      <c r="D5" s="81" t="s">
        <v>291</v>
      </c>
      <c r="E5" s="81" t="s">
        <v>293</v>
      </c>
      <c r="F5" s="81" t="s">
        <v>401</v>
      </c>
      <c r="G5" s="81" t="s">
        <v>446</v>
      </c>
      <c r="H5" s="82">
        <v>2017</v>
      </c>
      <c r="I5" s="81" t="s">
        <v>175</v>
      </c>
      <c r="J5" s="81" t="s">
        <v>379</v>
      </c>
      <c r="K5" s="81"/>
      <c r="L5" s="83"/>
      <c r="M5" s="83"/>
      <c r="N5" s="83"/>
      <c r="O5" s="83"/>
      <c r="P5" s="83"/>
      <c r="Q5" s="83"/>
      <c r="R5" s="83" t="s">
        <v>411</v>
      </c>
      <c r="S5" s="83"/>
      <c r="T5" s="83"/>
      <c r="U5" s="83"/>
      <c r="V5" s="83"/>
      <c r="W5" s="83"/>
      <c r="X5" s="83"/>
      <c r="Y5" s="83"/>
      <c r="Z5" s="83"/>
      <c r="AA5" s="83"/>
      <c r="AB5" s="83"/>
      <c r="AC5" s="83"/>
      <c r="AD5" s="83"/>
      <c r="AE5" s="83"/>
      <c r="AF5" s="81" t="s">
        <v>283</v>
      </c>
      <c r="AG5" s="84">
        <v>42991</v>
      </c>
      <c r="AH5" s="84">
        <v>43018</v>
      </c>
      <c r="AI5" s="84">
        <v>43073</v>
      </c>
      <c r="AJ5" s="84">
        <v>43455</v>
      </c>
      <c r="AK5" s="85">
        <f t="shared" si="0"/>
        <v>27</v>
      </c>
      <c r="AL5" s="85">
        <f t="shared" si="1"/>
        <v>55</v>
      </c>
      <c r="AM5" s="85">
        <f t="shared" si="2"/>
        <v>382</v>
      </c>
      <c r="AN5" s="85">
        <f t="shared" si="3"/>
        <v>464</v>
      </c>
      <c r="AO5" s="86" t="s">
        <v>343</v>
      </c>
      <c r="AP5" s="86" t="s">
        <v>344</v>
      </c>
      <c r="AQ5" s="84">
        <v>43605</v>
      </c>
      <c r="AR5" s="84">
        <v>43830</v>
      </c>
      <c r="AS5" s="84">
        <v>43747</v>
      </c>
      <c r="AT5" s="87">
        <v>57727.95</v>
      </c>
      <c r="AU5" s="87">
        <v>47874.06</v>
      </c>
      <c r="AV5" s="87">
        <v>47000</v>
      </c>
      <c r="AW5" s="88">
        <v>0.7</v>
      </c>
      <c r="AX5" s="89">
        <v>40409.56</v>
      </c>
      <c r="AY5" s="89">
        <f>AU5*AW5</f>
        <v>33511.841999999997</v>
      </c>
      <c r="AZ5" s="87">
        <v>32900</v>
      </c>
      <c r="BA5" s="94">
        <f t="shared" si="4"/>
        <v>611.84199999999691</v>
      </c>
      <c r="BB5" s="87">
        <v>24827.95</v>
      </c>
      <c r="BC5" s="81" t="s">
        <v>153</v>
      </c>
      <c r="BD5" s="81" t="s">
        <v>153</v>
      </c>
      <c r="BE5" s="91"/>
      <c r="BF5" s="91"/>
      <c r="BG5" s="81" t="s">
        <v>162</v>
      </c>
      <c r="BH5" s="91"/>
      <c r="BI5" s="91"/>
      <c r="BJ5" s="91"/>
      <c r="BK5" s="91"/>
      <c r="BL5" s="81" t="s">
        <v>155</v>
      </c>
      <c r="BM5" s="81" t="s">
        <v>176</v>
      </c>
      <c r="BN5" s="81" t="s">
        <v>177</v>
      </c>
      <c r="BO5" s="81" t="s">
        <v>178</v>
      </c>
      <c r="BP5" s="81" t="s">
        <v>153</v>
      </c>
      <c r="BQ5" s="81" t="s">
        <v>153</v>
      </c>
      <c r="BR5" s="91"/>
      <c r="BS5" s="91"/>
      <c r="BT5" s="91"/>
      <c r="BU5" s="91"/>
      <c r="BV5" s="91"/>
      <c r="BW5" s="91"/>
      <c r="BX5" s="91"/>
      <c r="BY5" s="91"/>
      <c r="BZ5" s="81" t="s">
        <v>159</v>
      </c>
      <c r="CA5" s="91"/>
      <c r="CB5" s="81" t="s">
        <v>153</v>
      </c>
      <c r="CC5" s="91"/>
      <c r="CD5" s="91"/>
      <c r="CE5" s="91"/>
      <c r="CF5" s="91"/>
      <c r="CG5" s="91"/>
      <c r="CH5" s="91"/>
      <c r="CI5" s="92">
        <v>0</v>
      </c>
      <c r="CJ5" s="91"/>
      <c r="CK5" s="91"/>
      <c r="CL5" s="91"/>
      <c r="CM5" s="84">
        <v>43921</v>
      </c>
      <c r="CN5" s="81" t="s">
        <v>160</v>
      </c>
      <c r="CO5" s="91"/>
      <c r="CP5" s="81" t="s">
        <v>179</v>
      </c>
      <c r="CQ5" s="81" t="s">
        <v>153</v>
      </c>
      <c r="CR5" s="93"/>
    </row>
    <row r="6" spans="1:96" s="60" customFormat="1" ht="148.5" customHeight="1" x14ac:dyDescent="0.25">
      <c r="A6" s="61">
        <v>5</v>
      </c>
      <c r="B6" s="80" t="s">
        <v>239</v>
      </c>
      <c r="C6" s="81" t="s">
        <v>71</v>
      </c>
      <c r="D6" s="81" t="s">
        <v>291</v>
      </c>
      <c r="E6" s="81" t="s">
        <v>295</v>
      </c>
      <c r="F6" s="81" t="s">
        <v>402</v>
      </c>
      <c r="G6" s="81" t="s">
        <v>448</v>
      </c>
      <c r="H6" s="82">
        <v>2017</v>
      </c>
      <c r="I6" s="81" t="s">
        <v>175</v>
      </c>
      <c r="J6" s="95" t="s">
        <v>380</v>
      </c>
      <c r="K6" s="81"/>
      <c r="L6" s="83"/>
      <c r="M6" s="83"/>
      <c r="N6" s="83"/>
      <c r="O6" s="83"/>
      <c r="P6" s="83"/>
      <c r="Q6" s="83"/>
      <c r="R6" s="83" t="s">
        <v>411</v>
      </c>
      <c r="S6" s="83"/>
      <c r="T6" s="83"/>
      <c r="U6" s="83"/>
      <c r="V6" s="83" t="s">
        <v>411</v>
      </c>
      <c r="W6" s="83"/>
      <c r="X6" s="83"/>
      <c r="Y6" s="83"/>
      <c r="Z6" s="83" t="s">
        <v>411</v>
      </c>
      <c r="AA6" s="83"/>
      <c r="AB6" s="83"/>
      <c r="AC6" s="83"/>
      <c r="AD6" s="83"/>
      <c r="AE6" s="83"/>
      <c r="AF6" s="81" t="s">
        <v>283</v>
      </c>
      <c r="AG6" s="84">
        <v>42992</v>
      </c>
      <c r="AH6" s="84">
        <v>43018</v>
      </c>
      <c r="AI6" s="84">
        <v>43090</v>
      </c>
      <c r="AJ6" s="84">
        <v>43384</v>
      </c>
      <c r="AK6" s="85">
        <f t="shared" si="0"/>
        <v>26</v>
      </c>
      <c r="AL6" s="85">
        <f t="shared" si="1"/>
        <v>72</v>
      </c>
      <c r="AM6" s="85">
        <f t="shared" si="2"/>
        <v>294</v>
      </c>
      <c r="AN6" s="85">
        <f t="shared" si="3"/>
        <v>392</v>
      </c>
      <c r="AO6" s="84">
        <v>43191</v>
      </c>
      <c r="AP6" s="84">
        <v>44196</v>
      </c>
      <c r="AQ6" s="84">
        <v>43591</v>
      </c>
      <c r="AR6" s="84">
        <v>44500</v>
      </c>
      <c r="AS6" s="84">
        <v>43762</v>
      </c>
      <c r="AT6" s="87">
        <v>250000</v>
      </c>
      <c r="AU6" s="96">
        <v>249550</v>
      </c>
      <c r="AV6" s="96">
        <v>245700</v>
      </c>
      <c r="AW6" s="88">
        <v>0.7</v>
      </c>
      <c r="AX6" s="87">
        <v>175000</v>
      </c>
      <c r="AY6" s="89">
        <f>AU6*AW6</f>
        <v>174685</v>
      </c>
      <c r="AZ6" s="97">
        <f>AV6*AW6</f>
        <v>171990</v>
      </c>
      <c r="BA6" s="90">
        <f t="shared" si="4"/>
        <v>2695</v>
      </c>
      <c r="BB6" s="96">
        <f>AV6-AZ6</f>
        <v>73710</v>
      </c>
      <c r="BC6" s="81" t="s">
        <v>153</v>
      </c>
      <c r="BD6" s="81" t="s">
        <v>153</v>
      </c>
      <c r="BE6" s="91"/>
      <c r="BF6" s="91"/>
      <c r="BG6" s="81" t="s">
        <v>180</v>
      </c>
      <c r="BH6" s="91"/>
      <c r="BI6" s="91"/>
      <c r="BJ6" s="91"/>
      <c r="BK6" s="91"/>
      <c r="BL6" s="81" t="s">
        <v>155</v>
      </c>
      <c r="BM6" s="81" t="s">
        <v>240</v>
      </c>
      <c r="BN6" s="81" t="s">
        <v>241</v>
      </c>
      <c r="BO6" s="81" t="s">
        <v>242</v>
      </c>
      <c r="BP6" s="81" t="s">
        <v>243</v>
      </c>
      <c r="BQ6" s="81" t="s">
        <v>153</v>
      </c>
      <c r="BR6" s="91"/>
      <c r="BS6" s="91"/>
      <c r="BT6" s="91"/>
      <c r="BU6" s="91"/>
      <c r="BV6" s="91"/>
      <c r="BW6" s="91"/>
      <c r="BX6" s="91"/>
      <c r="BY6" s="91"/>
      <c r="BZ6" s="81" t="s">
        <v>159</v>
      </c>
      <c r="CA6" s="91"/>
      <c r="CB6" s="81" t="s">
        <v>153</v>
      </c>
      <c r="CC6" s="91"/>
      <c r="CD6" s="91"/>
      <c r="CE6" s="91"/>
      <c r="CF6" s="91"/>
      <c r="CG6" s="91"/>
      <c r="CH6" s="91"/>
      <c r="CI6" s="92">
        <v>0</v>
      </c>
      <c r="CJ6" s="91"/>
      <c r="CK6" s="91"/>
      <c r="CL6" s="91"/>
      <c r="CM6" s="84">
        <v>44561</v>
      </c>
      <c r="CN6" s="81" t="s">
        <v>160</v>
      </c>
      <c r="CO6" s="91"/>
      <c r="CP6" s="81" t="s">
        <v>229</v>
      </c>
      <c r="CQ6" s="81" t="s">
        <v>153</v>
      </c>
      <c r="CR6" s="98" t="s">
        <v>244</v>
      </c>
    </row>
    <row r="7" spans="1:96" s="60" customFormat="1" ht="36" x14ac:dyDescent="0.25">
      <c r="A7" s="61">
        <v>6</v>
      </c>
      <c r="B7" s="99" t="s">
        <v>268</v>
      </c>
      <c r="C7" s="81" t="s">
        <v>83</v>
      </c>
      <c r="D7" s="81" t="s">
        <v>292</v>
      </c>
      <c r="E7" s="81" t="s">
        <v>364</v>
      </c>
      <c r="F7" s="81" t="s">
        <v>402</v>
      </c>
      <c r="G7" s="81" t="s">
        <v>449</v>
      </c>
      <c r="H7" s="82">
        <v>2018</v>
      </c>
      <c r="I7" s="81" t="s">
        <v>269</v>
      </c>
      <c r="J7" s="81" t="s">
        <v>387</v>
      </c>
      <c r="K7" s="81"/>
      <c r="L7" s="83" t="s">
        <v>411</v>
      </c>
      <c r="M7" s="83"/>
      <c r="N7" s="83"/>
      <c r="O7" s="83"/>
      <c r="P7" s="83"/>
      <c r="Q7" s="83"/>
      <c r="R7" s="83"/>
      <c r="S7" s="83" t="s">
        <v>411</v>
      </c>
      <c r="T7" s="83"/>
      <c r="U7" s="83"/>
      <c r="V7" s="83"/>
      <c r="W7" s="83"/>
      <c r="X7" s="83"/>
      <c r="Y7" s="83"/>
      <c r="Z7" s="83"/>
      <c r="AA7" s="83"/>
      <c r="AB7" s="83"/>
      <c r="AC7" s="83" t="s">
        <v>411</v>
      </c>
      <c r="AD7" s="83"/>
      <c r="AE7" s="83" t="s">
        <v>411</v>
      </c>
      <c r="AF7" s="81" t="s">
        <v>283</v>
      </c>
      <c r="AG7" s="84">
        <v>43404</v>
      </c>
      <c r="AH7" s="84">
        <v>43426</v>
      </c>
      <c r="AI7" s="84">
        <v>43514</v>
      </c>
      <c r="AJ7" s="84">
        <v>43819</v>
      </c>
      <c r="AK7" s="85">
        <f t="shared" si="0"/>
        <v>22</v>
      </c>
      <c r="AL7" s="85">
        <f t="shared" si="1"/>
        <v>88</v>
      </c>
      <c r="AM7" s="85">
        <f t="shared" si="2"/>
        <v>305</v>
      </c>
      <c r="AN7" s="85">
        <f t="shared" si="3"/>
        <v>415</v>
      </c>
      <c r="AO7" s="84">
        <v>43556</v>
      </c>
      <c r="AP7" s="84">
        <v>43677</v>
      </c>
      <c r="AQ7" s="84" t="s">
        <v>323</v>
      </c>
      <c r="AR7" s="84" t="s">
        <v>323</v>
      </c>
      <c r="AS7" s="84" t="s">
        <v>0</v>
      </c>
      <c r="AT7" s="96">
        <v>146143</v>
      </c>
      <c r="AU7" s="96">
        <v>146143</v>
      </c>
      <c r="AV7" s="96">
        <v>146140</v>
      </c>
      <c r="AW7" s="88">
        <v>0.4</v>
      </c>
      <c r="AX7" s="100">
        <v>58457.2</v>
      </c>
      <c r="AY7" s="100">
        <v>58457.2</v>
      </c>
      <c r="AZ7" s="100">
        <v>58456</v>
      </c>
      <c r="BA7" s="90">
        <f t="shared" si="4"/>
        <v>1.1999999999970896</v>
      </c>
      <c r="BB7" s="96">
        <f>AV7-AZ7</f>
        <v>87684</v>
      </c>
      <c r="BC7" s="81" t="s">
        <v>160</v>
      </c>
      <c r="BD7" s="81" t="s">
        <v>153</v>
      </c>
      <c r="BE7" s="91"/>
      <c r="BF7" s="91"/>
      <c r="BG7" s="81" t="s">
        <v>180</v>
      </c>
      <c r="BH7" s="91"/>
      <c r="BI7" s="91"/>
      <c r="BJ7" s="91"/>
      <c r="BK7" s="91"/>
      <c r="BL7" s="81"/>
      <c r="BM7" s="81"/>
      <c r="BN7" s="81"/>
      <c r="BO7" s="81"/>
      <c r="BP7" s="81"/>
      <c r="BQ7" s="81" t="s">
        <v>153</v>
      </c>
      <c r="BR7" s="91"/>
      <c r="BS7" s="91"/>
      <c r="BT7" s="91"/>
      <c r="BU7" s="91"/>
      <c r="BV7" s="91"/>
      <c r="BW7" s="91"/>
      <c r="BX7" s="91"/>
      <c r="BY7" s="91"/>
      <c r="BZ7" s="81" t="s">
        <v>153</v>
      </c>
      <c r="CA7" s="91"/>
      <c r="CB7" s="81" t="s">
        <v>153</v>
      </c>
      <c r="CC7" s="91"/>
      <c r="CD7" s="91"/>
      <c r="CE7" s="91"/>
      <c r="CF7" s="91"/>
      <c r="CG7" s="91"/>
      <c r="CH7" s="91"/>
      <c r="CI7" s="92">
        <v>0</v>
      </c>
      <c r="CJ7" s="91"/>
      <c r="CK7" s="91"/>
      <c r="CL7" s="91"/>
      <c r="CM7" s="84"/>
      <c r="CN7" s="81"/>
      <c r="CO7" s="91"/>
      <c r="CP7" s="81"/>
      <c r="CQ7" s="81" t="s">
        <v>153</v>
      </c>
      <c r="CR7" s="98"/>
    </row>
    <row r="8" spans="1:96" s="60" customFormat="1" ht="108" x14ac:dyDescent="0.25">
      <c r="A8" s="61">
        <v>7</v>
      </c>
      <c r="B8" s="80" t="s">
        <v>251</v>
      </c>
      <c r="C8" s="81" t="s">
        <v>77</v>
      </c>
      <c r="D8" s="81" t="s">
        <v>292</v>
      </c>
      <c r="E8" s="81" t="s">
        <v>364</v>
      </c>
      <c r="F8" s="81" t="s">
        <v>402</v>
      </c>
      <c r="G8" s="81" t="s">
        <v>449</v>
      </c>
      <c r="H8" s="82">
        <v>2018</v>
      </c>
      <c r="I8" s="81" t="s">
        <v>252</v>
      </c>
      <c r="J8" s="81" t="s">
        <v>385</v>
      </c>
      <c r="K8" s="81"/>
      <c r="L8" s="83"/>
      <c r="M8" s="83" t="s">
        <v>411</v>
      </c>
      <c r="N8" s="83" t="s">
        <v>411</v>
      </c>
      <c r="O8" s="83" t="s">
        <v>411</v>
      </c>
      <c r="P8" s="83"/>
      <c r="Q8" s="83"/>
      <c r="R8" s="83" t="s">
        <v>411</v>
      </c>
      <c r="S8" s="83"/>
      <c r="T8" s="83"/>
      <c r="U8" s="83"/>
      <c r="V8" s="83"/>
      <c r="W8" s="83"/>
      <c r="X8" s="83"/>
      <c r="Y8" s="83"/>
      <c r="Z8" s="83"/>
      <c r="AA8" s="83"/>
      <c r="AB8" s="83"/>
      <c r="AC8" s="83" t="s">
        <v>411</v>
      </c>
      <c r="AD8" s="83" t="s">
        <v>411</v>
      </c>
      <c r="AE8" s="83"/>
      <c r="AF8" s="81" t="s">
        <v>283</v>
      </c>
      <c r="AG8" s="84">
        <v>43397</v>
      </c>
      <c r="AH8" s="84">
        <v>43426</v>
      </c>
      <c r="AI8" s="84">
        <v>43444</v>
      </c>
      <c r="AJ8" s="84">
        <v>43734</v>
      </c>
      <c r="AK8" s="85">
        <f t="shared" si="0"/>
        <v>29</v>
      </c>
      <c r="AL8" s="85">
        <f t="shared" si="1"/>
        <v>18</v>
      </c>
      <c r="AM8" s="85">
        <f t="shared" si="2"/>
        <v>290</v>
      </c>
      <c r="AN8" s="85">
        <f t="shared" si="3"/>
        <v>337</v>
      </c>
      <c r="AO8" s="84">
        <v>43497</v>
      </c>
      <c r="AP8" s="84">
        <v>43982</v>
      </c>
      <c r="AQ8" s="84">
        <v>43678</v>
      </c>
      <c r="AR8" s="84">
        <v>43861</v>
      </c>
      <c r="AS8" s="84">
        <v>43816</v>
      </c>
      <c r="AT8" s="96">
        <v>182122.4</v>
      </c>
      <c r="AU8" s="96">
        <v>182122.4</v>
      </c>
      <c r="AV8" s="96">
        <v>177560</v>
      </c>
      <c r="AW8" s="88">
        <v>0.5</v>
      </c>
      <c r="AX8" s="101">
        <v>91061.2</v>
      </c>
      <c r="AY8" s="101">
        <v>91061.2</v>
      </c>
      <c r="AZ8" s="96">
        <v>88780</v>
      </c>
      <c r="BA8" s="94">
        <f t="shared" si="4"/>
        <v>2281.1999999999971</v>
      </c>
      <c r="BB8" s="96">
        <v>88780</v>
      </c>
      <c r="BC8" s="81" t="s">
        <v>160</v>
      </c>
      <c r="BD8" s="81" t="s">
        <v>153</v>
      </c>
      <c r="BE8" s="91"/>
      <c r="BF8" s="91"/>
      <c r="BG8" s="81" t="s">
        <v>162</v>
      </c>
      <c r="BH8" s="91"/>
      <c r="BI8" s="91"/>
      <c r="BJ8" s="91"/>
      <c r="BK8" s="91"/>
      <c r="BL8" s="81" t="s">
        <v>155</v>
      </c>
      <c r="BM8" s="81" t="s">
        <v>253</v>
      </c>
      <c r="BN8" s="91"/>
      <c r="BO8" s="81" t="s">
        <v>254</v>
      </c>
      <c r="BP8" s="81" t="s">
        <v>255</v>
      </c>
      <c r="BQ8" s="81" t="s">
        <v>153</v>
      </c>
      <c r="BR8" s="91"/>
      <c r="BS8" s="91"/>
      <c r="BT8" s="91"/>
      <c r="BU8" s="91"/>
      <c r="BV8" s="91"/>
      <c r="BW8" s="91"/>
      <c r="BX8" s="91"/>
      <c r="BY8" s="91"/>
      <c r="BZ8" s="81" t="s">
        <v>159</v>
      </c>
      <c r="CA8" s="91"/>
      <c r="CB8" s="81" t="s">
        <v>153</v>
      </c>
      <c r="CC8" s="91"/>
      <c r="CD8" s="91"/>
      <c r="CE8" s="91"/>
      <c r="CF8" s="91"/>
      <c r="CG8" s="91"/>
      <c r="CH8" s="91"/>
      <c r="CI8" s="92">
        <v>0</v>
      </c>
      <c r="CJ8" s="91"/>
      <c r="CK8" s="91"/>
      <c r="CL8" s="91"/>
      <c r="CM8" s="84">
        <v>43861</v>
      </c>
      <c r="CN8" s="81" t="s">
        <v>160</v>
      </c>
      <c r="CO8" s="91"/>
      <c r="CP8" s="91"/>
      <c r="CQ8" s="81" t="s">
        <v>153</v>
      </c>
      <c r="CR8" s="93"/>
    </row>
    <row r="9" spans="1:96" s="60" customFormat="1" ht="84" x14ac:dyDescent="0.25">
      <c r="A9" s="61">
        <v>8</v>
      </c>
      <c r="B9" s="80" t="s">
        <v>161</v>
      </c>
      <c r="C9" s="81" t="s">
        <v>12</v>
      </c>
      <c r="D9" s="81" t="s">
        <v>291</v>
      </c>
      <c r="E9" s="81" t="s">
        <v>293</v>
      </c>
      <c r="F9" s="81" t="s">
        <v>401</v>
      </c>
      <c r="G9" s="81" t="s">
        <v>446</v>
      </c>
      <c r="H9" s="82">
        <v>2018</v>
      </c>
      <c r="I9" s="81" t="s">
        <v>152</v>
      </c>
      <c r="J9" s="81" t="s">
        <v>388</v>
      </c>
      <c r="K9" s="81"/>
      <c r="L9" s="83"/>
      <c r="M9" s="83"/>
      <c r="N9" s="83"/>
      <c r="O9" s="83"/>
      <c r="P9" s="83"/>
      <c r="Q9" s="83"/>
      <c r="R9" s="83"/>
      <c r="S9" s="83" t="s">
        <v>411</v>
      </c>
      <c r="T9" s="83"/>
      <c r="U9" s="83"/>
      <c r="V9" s="83"/>
      <c r="W9" s="83"/>
      <c r="X9" s="83"/>
      <c r="Y9" s="83" t="s">
        <v>411</v>
      </c>
      <c r="Z9" s="83"/>
      <c r="AA9" s="83" t="s">
        <v>411</v>
      </c>
      <c r="AB9" s="83"/>
      <c r="AC9" s="83"/>
      <c r="AD9" s="83"/>
      <c r="AE9" s="83" t="s">
        <v>411</v>
      </c>
      <c r="AF9" s="81" t="s">
        <v>283</v>
      </c>
      <c r="AG9" s="84">
        <v>43127</v>
      </c>
      <c r="AH9" s="84">
        <v>43174</v>
      </c>
      <c r="AI9" s="84">
        <v>43201</v>
      </c>
      <c r="AJ9" s="84">
        <v>43495</v>
      </c>
      <c r="AK9" s="85">
        <f t="shared" si="0"/>
        <v>47</v>
      </c>
      <c r="AL9" s="85">
        <f t="shared" si="1"/>
        <v>27</v>
      </c>
      <c r="AM9" s="85">
        <f t="shared" si="2"/>
        <v>294</v>
      </c>
      <c r="AN9" s="85">
        <f t="shared" si="3"/>
        <v>368</v>
      </c>
      <c r="AO9" s="84">
        <v>43252</v>
      </c>
      <c r="AP9" s="84">
        <v>43830</v>
      </c>
      <c r="AQ9" s="84">
        <v>43570</v>
      </c>
      <c r="AR9" s="84">
        <v>44012</v>
      </c>
      <c r="AS9" s="84">
        <v>43747</v>
      </c>
      <c r="AT9" s="87">
        <v>31402.799999999999</v>
      </c>
      <c r="AU9" s="87">
        <v>31402.799999999999</v>
      </c>
      <c r="AV9" s="87">
        <v>31400</v>
      </c>
      <c r="AW9" s="88">
        <v>0.7</v>
      </c>
      <c r="AX9" s="101">
        <v>21981.96</v>
      </c>
      <c r="AY9" s="101">
        <v>21981.96</v>
      </c>
      <c r="AZ9" s="87">
        <v>21980</v>
      </c>
      <c r="BA9" s="90">
        <f t="shared" si="4"/>
        <v>1.9599999999991269</v>
      </c>
      <c r="BB9" s="87">
        <v>9420</v>
      </c>
      <c r="BC9" s="81" t="s">
        <v>153</v>
      </c>
      <c r="BD9" s="81" t="s">
        <v>153</v>
      </c>
      <c r="BE9" s="91"/>
      <c r="BF9" s="91"/>
      <c r="BG9" s="81" t="s">
        <v>162</v>
      </c>
      <c r="BH9" s="91"/>
      <c r="BI9" s="91"/>
      <c r="BJ9" s="91"/>
      <c r="BK9" s="91"/>
      <c r="BL9" s="81" t="s">
        <v>155</v>
      </c>
      <c r="BM9" s="81" t="s">
        <v>163</v>
      </c>
      <c r="BN9" s="81" t="s">
        <v>164</v>
      </c>
      <c r="BO9" s="81" t="s">
        <v>165</v>
      </c>
      <c r="BP9" s="81" t="s">
        <v>166</v>
      </c>
      <c r="BQ9" s="81" t="s">
        <v>153</v>
      </c>
      <c r="BR9" s="91"/>
      <c r="BS9" s="91"/>
      <c r="BT9" s="91"/>
      <c r="BU9" s="91"/>
      <c r="BV9" s="91"/>
      <c r="BW9" s="91"/>
      <c r="BX9" s="91"/>
      <c r="BY9" s="91"/>
      <c r="BZ9" s="81" t="s">
        <v>159</v>
      </c>
      <c r="CA9" s="91"/>
      <c r="CB9" s="81" t="s">
        <v>153</v>
      </c>
      <c r="CC9" s="91"/>
      <c r="CD9" s="91"/>
      <c r="CE9" s="91"/>
      <c r="CF9" s="91"/>
      <c r="CG9" s="91"/>
      <c r="CH9" s="91"/>
      <c r="CI9" s="92">
        <v>0</v>
      </c>
      <c r="CJ9" s="91"/>
      <c r="CK9" s="91"/>
      <c r="CL9" s="91"/>
      <c r="CM9" s="84">
        <v>44074</v>
      </c>
      <c r="CN9" s="81" t="s">
        <v>160</v>
      </c>
      <c r="CO9" s="91"/>
      <c r="CP9" s="81" t="s">
        <v>167</v>
      </c>
      <c r="CQ9" s="81" t="s">
        <v>153</v>
      </c>
      <c r="CR9" s="93"/>
    </row>
    <row r="10" spans="1:96" s="60" customFormat="1" ht="84" x14ac:dyDescent="0.25">
      <c r="A10" s="61">
        <v>9</v>
      </c>
      <c r="B10" s="80" t="s">
        <v>356</v>
      </c>
      <c r="C10" s="81" t="s">
        <v>28</v>
      </c>
      <c r="D10" s="81" t="s">
        <v>291</v>
      </c>
      <c r="E10" s="81" t="s">
        <v>293</v>
      </c>
      <c r="F10" s="81" t="s">
        <v>401</v>
      </c>
      <c r="G10" s="81" t="s">
        <v>445</v>
      </c>
      <c r="H10" s="82">
        <v>2018</v>
      </c>
      <c r="I10" s="81" t="s">
        <v>152</v>
      </c>
      <c r="J10" s="81" t="s">
        <v>388</v>
      </c>
      <c r="K10" s="81"/>
      <c r="L10" s="83"/>
      <c r="M10" s="83"/>
      <c r="N10" s="83"/>
      <c r="O10" s="83"/>
      <c r="P10" s="83"/>
      <c r="Q10" s="83"/>
      <c r="R10" s="83"/>
      <c r="S10" s="83" t="s">
        <v>411</v>
      </c>
      <c r="T10" s="83"/>
      <c r="U10" s="83"/>
      <c r="V10" s="83"/>
      <c r="W10" s="83"/>
      <c r="X10" s="83"/>
      <c r="Y10" s="83" t="s">
        <v>411</v>
      </c>
      <c r="Z10" s="83"/>
      <c r="AA10" s="83" t="s">
        <v>411</v>
      </c>
      <c r="AB10" s="83"/>
      <c r="AC10" s="83"/>
      <c r="AD10" s="83"/>
      <c r="AE10" s="83" t="s">
        <v>411</v>
      </c>
      <c r="AF10" s="81" t="s">
        <v>283</v>
      </c>
      <c r="AG10" s="84">
        <v>43130</v>
      </c>
      <c r="AH10" s="84">
        <v>43174</v>
      </c>
      <c r="AI10" s="84">
        <v>43202</v>
      </c>
      <c r="AJ10" s="84">
        <v>43495</v>
      </c>
      <c r="AK10" s="85">
        <f t="shared" si="0"/>
        <v>44</v>
      </c>
      <c r="AL10" s="85">
        <f t="shared" si="1"/>
        <v>28</v>
      </c>
      <c r="AM10" s="85">
        <f t="shared" si="2"/>
        <v>293</v>
      </c>
      <c r="AN10" s="85">
        <f t="shared" si="3"/>
        <v>365</v>
      </c>
      <c r="AO10" s="85" t="s">
        <v>331</v>
      </c>
      <c r="AP10" s="85" t="s">
        <v>332</v>
      </c>
      <c r="AQ10" s="84">
        <v>43587</v>
      </c>
      <c r="AR10" s="84">
        <v>44074</v>
      </c>
      <c r="AS10" s="84">
        <v>43748</v>
      </c>
      <c r="AT10" s="87">
        <v>35843.599999999999</v>
      </c>
      <c r="AU10" s="87">
        <v>35843.599999999999</v>
      </c>
      <c r="AV10" s="87">
        <v>21950</v>
      </c>
      <c r="AW10" s="88">
        <v>0.7</v>
      </c>
      <c r="AX10" s="101">
        <v>25090.52</v>
      </c>
      <c r="AY10" s="101">
        <v>25090.52</v>
      </c>
      <c r="AZ10" s="87">
        <v>15365</v>
      </c>
      <c r="BA10" s="94">
        <f t="shared" si="4"/>
        <v>9725.52</v>
      </c>
      <c r="BB10" s="87">
        <v>6585</v>
      </c>
      <c r="BC10" s="81" t="s">
        <v>153</v>
      </c>
      <c r="BD10" s="81" t="s">
        <v>153</v>
      </c>
      <c r="BE10" s="91"/>
      <c r="BF10" s="91"/>
      <c r="BG10" s="81" t="s">
        <v>162</v>
      </c>
      <c r="BH10" s="91"/>
      <c r="BI10" s="91"/>
      <c r="BJ10" s="91"/>
      <c r="BK10" s="91"/>
      <c r="BL10" s="81" t="s">
        <v>155</v>
      </c>
      <c r="BM10" s="81" t="s">
        <v>190</v>
      </c>
      <c r="BN10" s="81" t="s">
        <v>191</v>
      </c>
      <c r="BO10" s="81" t="s">
        <v>192</v>
      </c>
      <c r="BP10" s="81" t="s">
        <v>193</v>
      </c>
      <c r="BQ10" s="81" t="s">
        <v>153</v>
      </c>
      <c r="BR10" s="91"/>
      <c r="BS10" s="91"/>
      <c r="BT10" s="91"/>
      <c r="BU10" s="91"/>
      <c r="BV10" s="91"/>
      <c r="BW10" s="91"/>
      <c r="BX10" s="91"/>
      <c r="BY10" s="91"/>
      <c r="BZ10" s="81" t="s">
        <v>159</v>
      </c>
      <c r="CA10" s="91"/>
      <c r="CB10" s="81" t="s">
        <v>153</v>
      </c>
      <c r="CC10" s="91"/>
      <c r="CD10" s="91"/>
      <c r="CE10" s="91"/>
      <c r="CF10" s="91"/>
      <c r="CG10" s="91"/>
      <c r="CH10" s="91"/>
      <c r="CI10" s="92">
        <v>0</v>
      </c>
      <c r="CJ10" s="91"/>
      <c r="CK10" s="91"/>
      <c r="CL10" s="91"/>
      <c r="CM10" s="84">
        <v>44196</v>
      </c>
      <c r="CN10" s="81" t="s">
        <v>160</v>
      </c>
      <c r="CO10" s="91"/>
      <c r="CP10" s="81" t="s">
        <v>194</v>
      </c>
      <c r="CQ10" s="81" t="s">
        <v>153</v>
      </c>
      <c r="CR10" s="93"/>
    </row>
    <row r="11" spans="1:96" s="60" customFormat="1" ht="108" x14ac:dyDescent="0.25">
      <c r="A11" s="61">
        <v>10</v>
      </c>
      <c r="B11" s="80" t="s">
        <v>357</v>
      </c>
      <c r="C11" s="81" t="s">
        <v>28</v>
      </c>
      <c r="D11" s="81" t="s">
        <v>291</v>
      </c>
      <c r="E11" s="81" t="s">
        <v>293</v>
      </c>
      <c r="F11" s="81" t="s">
        <v>401</v>
      </c>
      <c r="G11" s="81" t="s">
        <v>445</v>
      </c>
      <c r="H11" s="82">
        <v>2018</v>
      </c>
      <c r="I11" s="81" t="s">
        <v>152</v>
      </c>
      <c r="J11" s="81" t="s">
        <v>389</v>
      </c>
      <c r="K11" s="81"/>
      <c r="L11" s="83"/>
      <c r="M11" s="83"/>
      <c r="N11" s="83"/>
      <c r="O11" s="83"/>
      <c r="P11" s="83"/>
      <c r="Q11" s="83"/>
      <c r="R11" s="83" t="s">
        <v>411</v>
      </c>
      <c r="S11" s="83"/>
      <c r="T11" s="83"/>
      <c r="U11" s="83"/>
      <c r="V11" s="83"/>
      <c r="W11" s="83"/>
      <c r="X11" s="83"/>
      <c r="Y11" s="83" t="s">
        <v>411</v>
      </c>
      <c r="Z11" s="83"/>
      <c r="AA11" s="83" t="s">
        <v>411</v>
      </c>
      <c r="AB11" s="83"/>
      <c r="AC11" s="83"/>
      <c r="AD11" s="83"/>
      <c r="AE11" s="83" t="s">
        <v>411</v>
      </c>
      <c r="AF11" s="81" t="s">
        <v>283</v>
      </c>
      <c r="AG11" s="84">
        <v>43126</v>
      </c>
      <c r="AH11" s="84">
        <v>43174</v>
      </c>
      <c r="AI11" s="84">
        <v>43195</v>
      </c>
      <c r="AJ11" s="84">
        <v>43448</v>
      </c>
      <c r="AK11" s="85">
        <f t="shared" si="0"/>
        <v>48</v>
      </c>
      <c r="AL11" s="85">
        <f t="shared" si="1"/>
        <v>21</v>
      </c>
      <c r="AM11" s="85">
        <f t="shared" si="2"/>
        <v>253</v>
      </c>
      <c r="AN11" s="85">
        <f t="shared" si="3"/>
        <v>322</v>
      </c>
      <c r="AO11" s="85" t="s">
        <v>333</v>
      </c>
      <c r="AP11" s="85" t="s">
        <v>332</v>
      </c>
      <c r="AQ11" s="84">
        <v>43483</v>
      </c>
      <c r="AR11" s="84">
        <v>44012</v>
      </c>
      <c r="AS11" s="84">
        <v>43748</v>
      </c>
      <c r="AT11" s="102">
        <v>29880.25</v>
      </c>
      <c r="AU11" s="102">
        <v>29880.25</v>
      </c>
      <c r="AV11" s="87">
        <v>29880</v>
      </c>
      <c r="AW11" s="88">
        <v>0.7</v>
      </c>
      <c r="AX11" s="101">
        <v>20916.16</v>
      </c>
      <c r="AY11" s="101">
        <v>20916.16</v>
      </c>
      <c r="AZ11" s="87">
        <v>20916</v>
      </c>
      <c r="BA11" s="90">
        <f t="shared" si="4"/>
        <v>0.15999999999985448</v>
      </c>
      <c r="BB11" s="87">
        <v>8964</v>
      </c>
      <c r="BC11" s="81" t="s">
        <v>153</v>
      </c>
      <c r="BD11" s="81" t="s">
        <v>153</v>
      </c>
      <c r="BE11" s="91"/>
      <c r="BF11" s="91"/>
      <c r="BG11" s="81" t="s">
        <v>162</v>
      </c>
      <c r="BH11" s="91"/>
      <c r="BI11" s="91"/>
      <c r="BJ11" s="91"/>
      <c r="BK11" s="91"/>
      <c r="BL11" s="81" t="s">
        <v>155</v>
      </c>
      <c r="BM11" s="81" t="s">
        <v>201</v>
      </c>
      <c r="BN11" s="81" t="s">
        <v>202</v>
      </c>
      <c r="BO11" s="81" t="s">
        <v>203</v>
      </c>
      <c r="BP11" s="81" t="s">
        <v>158</v>
      </c>
      <c r="BQ11" s="81" t="s">
        <v>153</v>
      </c>
      <c r="BR11" s="91"/>
      <c r="BS11" s="91"/>
      <c r="BT11" s="91"/>
      <c r="BU11" s="91"/>
      <c r="BV11" s="91"/>
      <c r="BW11" s="91"/>
      <c r="BX11" s="91"/>
      <c r="BY11" s="91"/>
      <c r="BZ11" s="81" t="s">
        <v>159</v>
      </c>
      <c r="CA11" s="91"/>
      <c r="CB11" s="81" t="s">
        <v>153</v>
      </c>
      <c r="CC11" s="91"/>
      <c r="CD11" s="91"/>
      <c r="CE11" s="91"/>
      <c r="CF11" s="91"/>
      <c r="CG11" s="91"/>
      <c r="CH11" s="91"/>
      <c r="CI11" s="92">
        <v>0</v>
      </c>
      <c r="CJ11" s="91"/>
      <c r="CK11" s="91"/>
      <c r="CL11" s="91"/>
      <c r="CM11" s="84">
        <v>44196</v>
      </c>
      <c r="CN11" s="81" t="s">
        <v>160</v>
      </c>
      <c r="CO11" s="91"/>
      <c r="CP11" s="81" t="s">
        <v>204</v>
      </c>
      <c r="CQ11" s="81" t="s">
        <v>153</v>
      </c>
      <c r="CR11" s="93"/>
    </row>
    <row r="12" spans="1:96" s="60" customFormat="1" ht="72.75" customHeight="1" x14ac:dyDescent="0.25">
      <c r="A12" s="61">
        <v>11</v>
      </c>
      <c r="B12" s="80" t="s">
        <v>358</v>
      </c>
      <c r="C12" s="81" t="s">
        <v>38</v>
      </c>
      <c r="D12" s="81" t="s">
        <v>291</v>
      </c>
      <c r="E12" s="81" t="s">
        <v>293</v>
      </c>
      <c r="F12" s="81" t="s">
        <v>401</v>
      </c>
      <c r="G12" s="81" t="s">
        <v>447</v>
      </c>
      <c r="H12" s="82">
        <v>2018</v>
      </c>
      <c r="I12" s="81" t="s">
        <v>152</v>
      </c>
      <c r="J12" s="81" t="s">
        <v>391</v>
      </c>
      <c r="K12" s="81"/>
      <c r="L12" s="83"/>
      <c r="M12" s="83" t="s">
        <v>411</v>
      </c>
      <c r="N12" s="83"/>
      <c r="O12" s="83"/>
      <c r="P12" s="83"/>
      <c r="Q12" s="83"/>
      <c r="R12" s="83"/>
      <c r="S12" s="83"/>
      <c r="T12" s="83"/>
      <c r="U12" s="83"/>
      <c r="V12" s="83"/>
      <c r="W12" s="83" t="s">
        <v>411</v>
      </c>
      <c r="X12" s="83"/>
      <c r="Y12" s="83" t="s">
        <v>411</v>
      </c>
      <c r="Z12" s="83" t="s">
        <v>411</v>
      </c>
      <c r="AA12" s="83"/>
      <c r="AB12" s="83"/>
      <c r="AC12" s="83"/>
      <c r="AD12" s="83"/>
      <c r="AE12" s="83" t="s">
        <v>411</v>
      </c>
      <c r="AF12" s="81" t="s">
        <v>283</v>
      </c>
      <c r="AG12" s="84">
        <v>43131</v>
      </c>
      <c r="AH12" s="84">
        <v>43174</v>
      </c>
      <c r="AI12" s="84">
        <v>43258</v>
      </c>
      <c r="AJ12" s="84">
        <v>43593</v>
      </c>
      <c r="AK12" s="85">
        <f t="shared" si="0"/>
        <v>43</v>
      </c>
      <c r="AL12" s="85">
        <f t="shared" si="1"/>
        <v>84</v>
      </c>
      <c r="AM12" s="85">
        <f t="shared" si="2"/>
        <v>335</v>
      </c>
      <c r="AN12" s="85">
        <f t="shared" si="3"/>
        <v>462</v>
      </c>
      <c r="AO12" s="84">
        <v>43252</v>
      </c>
      <c r="AP12" s="84">
        <v>43830</v>
      </c>
      <c r="AQ12" s="84">
        <v>43620</v>
      </c>
      <c r="AR12" s="84">
        <v>43861</v>
      </c>
      <c r="AS12" s="84">
        <v>43748</v>
      </c>
      <c r="AT12" s="87">
        <v>42465.15</v>
      </c>
      <c r="AU12" s="87">
        <v>42465.15</v>
      </c>
      <c r="AV12" s="87">
        <v>36795</v>
      </c>
      <c r="AW12" s="88">
        <v>0.7</v>
      </c>
      <c r="AX12" s="101">
        <v>29725.599999999999</v>
      </c>
      <c r="AY12" s="101">
        <v>29725.599999999999</v>
      </c>
      <c r="AZ12" s="87">
        <v>25756.5</v>
      </c>
      <c r="BA12" s="94">
        <f t="shared" si="4"/>
        <v>3969.0999999999985</v>
      </c>
      <c r="BB12" s="87">
        <v>11038.5</v>
      </c>
      <c r="BC12" s="81" t="s">
        <v>153</v>
      </c>
      <c r="BD12" s="81" t="s">
        <v>153</v>
      </c>
      <c r="BE12" s="91"/>
      <c r="BF12" s="91"/>
      <c r="BG12" s="81" t="s">
        <v>180</v>
      </c>
      <c r="BH12" s="91"/>
      <c r="BI12" s="91"/>
      <c r="BJ12" s="91"/>
      <c r="BK12" s="91"/>
      <c r="BL12" s="81" t="s">
        <v>155</v>
      </c>
      <c r="BM12" s="81" t="s">
        <v>181</v>
      </c>
      <c r="BN12" s="81" t="s">
        <v>182</v>
      </c>
      <c r="BO12" s="81" t="s">
        <v>183</v>
      </c>
      <c r="BP12" s="81" t="s">
        <v>158</v>
      </c>
      <c r="BQ12" s="81" t="s">
        <v>153</v>
      </c>
      <c r="BR12" s="91"/>
      <c r="BS12" s="91"/>
      <c r="BT12" s="91"/>
      <c r="BU12" s="91"/>
      <c r="BV12" s="91"/>
      <c r="BW12" s="91"/>
      <c r="BX12" s="91"/>
      <c r="BY12" s="91"/>
      <c r="BZ12" s="81" t="s">
        <v>159</v>
      </c>
      <c r="CA12" s="91"/>
      <c r="CB12" s="81" t="s">
        <v>153</v>
      </c>
      <c r="CC12" s="91"/>
      <c r="CD12" s="91"/>
      <c r="CE12" s="91"/>
      <c r="CF12" s="91"/>
      <c r="CG12" s="91"/>
      <c r="CH12" s="91"/>
      <c r="CI12" s="92">
        <v>0</v>
      </c>
      <c r="CJ12" s="91"/>
      <c r="CK12" s="91"/>
      <c r="CL12" s="91"/>
      <c r="CM12" s="84">
        <v>43982</v>
      </c>
      <c r="CN12" s="81" t="s">
        <v>160</v>
      </c>
      <c r="CO12" s="91"/>
      <c r="CP12" s="81" t="s">
        <v>184</v>
      </c>
      <c r="CQ12" s="81" t="s">
        <v>153</v>
      </c>
      <c r="CR12" s="93"/>
    </row>
    <row r="13" spans="1:96" s="60" customFormat="1" ht="73.5" customHeight="1" x14ac:dyDescent="0.25">
      <c r="A13" s="61">
        <v>12</v>
      </c>
      <c r="B13" s="103" t="s">
        <v>151</v>
      </c>
      <c r="C13" s="104" t="s">
        <v>45</v>
      </c>
      <c r="D13" s="81" t="s">
        <v>291</v>
      </c>
      <c r="E13" s="81" t="s">
        <v>293</v>
      </c>
      <c r="F13" s="81" t="s">
        <v>404</v>
      </c>
      <c r="G13" s="81" t="s">
        <v>450</v>
      </c>
      <c r="H13" s="82">
        <v>2018</v>
      </c>
      <c r="I13" s="81" t="s">
        <v>152</v>
      </c>
      <c r="J13" s="81" t="s">
        <v>391</v>
      </c>
      <c r="K13" s="81"/>
      <c r="L13" s="83"/>
      <c r="M13" s="83"/>
      <c r="N13" s="83"/>
      <c r="O13" s="83"/>
      <c r="P13" s="83"/>
      <c r="Q13" s="83"/>
      <c r="R13" s="83" t="s">
        <v>411</v>
      </c>
      <c r="S13" s="83"/>
      <c r="T13" s="83"/>
      <c r="U13" s="83"/>
      <c r="V13" s="83" t="s">
        <v>411</v>
      </c>
      <c r="W13" s="83" t="s">
        <v>411</v>
      </c>
      <c r="X13" s="83"/>
      <c r="Y13" s="83"/>
      <c r="Z13" s="83"/>
      <c r="AA13" s="83" t="s">
        <v>411</v>
      </c>
      <c r="AB13" s="83"/>
      <c r="AC13" s="83"/>
      <c r="AD13" s="83"/>
      <c r="AE13" s="83" t="s">
        <v>411</v>
      </c>
      <c r="AF13" s="81" t="s">
        <v>285</v>
      </c>
      <c r="AG13" s="84">
        <v>43236</v>
      </c>
      <c r="AH13" s="84">
        <v>43258</v>
      </c>
      <c r="AI13" s="84">
        <v>43270</v>
      </c>
      <c r="AJ13" s="84">
        <v>43550</v>
      </c>
      <c r="AK13" s="85">
        <f t="shared" si="0"/>
        <v>22</v>
      </c>
      <c r="AL13" s="85">
        <f t="shared" si="1"/>
        <v>12</v>
      </c>
      <c r="AM13" s="85">
        <f t="shared" si="2"/>
        <v>280</v>
      </c>
      <c r="AN13" s="85">
        <f t="shared" si="3"/>
        <v>314</v>
      </c>
      <c r="AO13" s="84">
        <v>43344</v>
      </c>
      <c r="AP13" s="84">
        <v>43646</v>
      </c>
      <c r="AQ13" s="128"/>
      <c r="AR13" s="128"/>
      <c r="AS13" s="84">
        <v>43747</v>
      </c>
      <c r="AT13" s="87">
        <v>41105.69</v>
      </c>
      <c r="AU13" s="87">
        <v>41105.69</v>
      </c>
      <c r="AV13" s="87">
        <v>41100</v>
      </c>
      <c r="AW13" s="88">
        <v>0.7</v>
      </c>
      <c r="AX13" s="101">
        <v>28773.98</v>
      </c>
      <c r="AY13" s="101">
        <v>28773.98</v>
      </c>
      <c r="AZ13" s="87">
        <v>28770</v>
      </c>
      <c r="BA13" s="90">
        <f t="shared" si="4"/>
        <v>3.9799999999995634</v>
      </c>
      <c r="BB13" s="87">
        <v>12330</v>
      </c>
      <c r="BC13" s="81" t="s">
        <v>153</v>
      </c>
      <c r="BD13" s="81" t="s">
        <v>153</v>
      </c>
      <c r="BE13" s="91"/>
      <c r="BF13" s="91"/>
      <c r="BG13" s="81" t="s">
        <v>154</v>
      </c>
      <c r="BH13" s="91"/>
      <c r="BI13" s="91"/>
      <c r="BJ13" s="91"/>
      <c r="BK13" s="91"/>
      <c r="BL13" s="81" t="s">
        <v>155</v>
      </c>
      <c r="BM13" s="104" t="s">
        <v>156</v>
      </c>
      <c r="BN13" s="91"/>
      <c r="BO13" s="104" t="s">
        <v>157</v>
      </c>
      <c r="BP13" s="81" t="s">
        <v>158</v>
      </c>
      <c r="BQ13" s="81" t="s">
        <v>153</v>
      </c>
      <c r="BR13" s="91"/>
      <c r="BS13" s="91"/>
      <c r="BT13" s="91"/>
      <c r="BU13" s="91"/>
      <c r="BV13" s="91"/>
      <c r="BW13" s="91"/>
      <c r="BX13" s="91"/>
      <c r="BY13" s="91"/>
      <c r="BZ13" s="81" t="s">
        <v>159</v>
      </c>
      <c r="CA13" s="91"/>
      <c r="CB13" s="81" t="s">
        <v>153</v>
      </c>
      <c r="CC13" s="91"/>
      <c r="CD13" s="91"/>
      <c r="CE13" s="91"/>
      <c r="CF13" s="91"/>
      <c r="CG13" s="91"/>
      <c r="CH13" s="91"/>
      <c r="CI13" s="92">
        <v>0</v>
      </c>
      <c r="CJ13" s="91"/>
      <c r="CK13" s="91"/>
      <c r="CL13" s="91"/>
      <c r="CM13" s="91"/>
      <c r="CN13" s="81" t="s">
        <v>160</v>
      </c>
      <c r="CO13" s="91"/>
      <c r="CP13" s="91"/>
      <c r="CQ13" s="81" t="s">
        <v>153</v>
      </c>
      <c r="CR13" s="93"/>
    </row>
    <row r="14" spans="1:96" s="60" customFormat="1" ht="86.25" customHeight="1" x14ac:dyDescent="0.25">
      <c r="A14" s="61">
        <v>13</v>
      </c>
      <c r="B14" s="80" t="s">
        <v>259</v>
      </c>
      <c r="C14" s="81" t="s">
        <v>52</v>
      </c>
      <c r="D14" s="81" t="s">
        <v>291</v>
      </c>
      <c r="E14" s="81" t="s">
        <v>293</v>
      </c>
      <c r="F14" s="81" t="s">
        <v>402</v>
      </c>
      <c r="G14" s="81" t="s">
        <v>451</v>
      </c>
      <c r="H14" s="82">
        <v>2018</v>
      </c>
      <c r="I14" s="81" t="s">
        <v>152</v>
      </c>
      <c r="J14" s="81" t="s">
        <v>388</v>
      </c>
      <c r="K14" s="81"/>
      <c r="L14" s="83"/>
      <c r="M14" s="83"/>
      <c r="N14" s="83"/>
      <c r="O14" s="83"/>
      <c r="P14" s="83"/>
      <c r="Q14" s="83"/>
      <c r="R14" s="83"/>
      <c r="S14" s="83" t="s">
        <v>411</v>
      </c>
      <c r="T14" s="83"/>
      <c r="U14" s="83"/>
      <c r="V14" s="83"/>
      <c r="W14" s="83"/>
      <c r="X14" s="83"/>
      <c r="Y14" s="83"/>
      <c r="Z14" s="83"/>
      <c r="AA14" s="83" t="s">
        <v>411</v>
      </c>
      <c r="AB14" s="83"/>
      <c r="AC14" s="83"/>
      <c r="AD14" s="83"/>
      <c r="AE14" s="83" t="s">
        <v>411</v>
      </c>
      <c r="AF14" s="81" t="s">
        <v>285</v>
      </c>
      <c r="AG14" s="84">
        <v>43235</v>
      </c>
      <c r="AH14" s="84">
        <v>43258</v>
      </c>
      <c r="AI14" s="84">
        <v>43321</v>
      </c>
      <c r="AJ14" s="84">
        <v>43544</v>
      </c>
      <c r="AK14" s="85">
        <f t="shared" si="0"/>
        <v>23</v>
      </c>
      <c r="AL14" s="85">
        <f t="shared" si="1"/>
        <v>63</v>
      </c>
      <c r="AM14" s="85">
        <f t="shared" si="2"/>
        <v>223</v>
      </c>
      <c r="AN14" s="85">
        <f t="shared" si="3"/>
        <v>309</v>
      </c>
      <c r="AO14" s="84">
        <v>43313</v>
      </c>
      <c r="AP14" s="84">
        <v>43676</v>
      </c>
      <c r="AQ14" s="84">
        <v>43565</v>
      </c>
      <c r="AR14" s="84">
        <v>43982</v>
      </c>
      <c r="AS14" s="84">
        <v>43853</v>
      </c>
      <c r="AT14" s="96">
        <v>41743.519999999997</v>
      </c>
      <c r="AU14" s="96">
        <v>41743.519999999997</v>
      </c>
      <c r="AV14" s="96">
        <v>41740</v>
      </c>
      <c r="AW14" s="88">
        <v>0.7</v>
      </c>
      <c r="AX14" s="101">
        <v>29220.46</v>
      </c>
      <c r="AY14" s="101">
        <v>29220.46</v>
      </c>
      <c r="AZ14" s="96">
        <v>29218</v>
      </c>
      <c r="BA14" s="90">
        <f t="shared" si="4"/>
        <v>2.4599999999991269</v>
      </c>
      <c r="BB14" s="96">
        <v>12522</v>
      </c>
      <c r="BC14" s="81" t="s">
        <v>153</v>
      </c>
      <c r="BD14" s="81" t="s">
        <v>153</v>
      </c>
      <c r="BE14" s="91"/>
      <c r="BF14" s="91"/>
      <c r="BG14" s="81" t="s">
        <v>162</v>
      </c>
      <c r="BH14" s="91"/>
      <c r="BI14" s="91"/>
      <c r="BJ14" s="91"/>
      <c r="BK14" s="91"/>
      <c r="BL14" s="81" t="s">
        <v>155</v>
      </c>
      <c r="BM14" s="81" t="s">
        <v>260</v>
      </c>
      <c r="BN14" s="81" t="s">
        <v>261</v>
      </c>
      <c r="BO14" s="81" t="s">
        <v>262</v>
      </c>
      <c r="BP14" s="81" t="s">
        <v>158</v>
      </c>
      <c r="BQ14" s="81" t="s">
        <v>153</v>
      </c>
      <c r="BR14" s="91"/>
      <c r="BS14" s="91"/>
      <c r="BT14" s="91"/>
      <c r="BU14" s="91"/>
      <c r="BV14" s="91"/>
      <c r="BW14" s="91"/>
      <c r="BX14" s="91"/>
      <c r="BY14" s="91"/>
      <c r="BZ14" s="81" t="s">
        <v>159</v>
      </c>
      <c r="CA14" s="91"/>
      <c r="CB14" s="81" t="s">
        <v>153</v>
      </c>
      <c r="CC14" s="91"/>
      <c r="CD14" s="91"/>
      <c r="CE14" s="91"/>
      <c r="CF14" s="91"/>
      <c r="CG14" s="91"/>
      <c r="CH14" s="91"/>
      <c r="CI14" s="92">
        <v>0</v>
      </c>
      <c r="CJ14" s="91"/>
      <c r="CK14" s="91"/>
      <c r="CL14" s="91"/>
      <c r="CM14" s="84">
        <v>44074</v>
      </c>
      <c r="CN14" s="81" t="s">
        <v>160</v>
      </c>
      <c r="CO14" s="91"/>
      <c r="CP14" s="81" t="s">
        <v>229</v>
      </c>
      <c r="CQ14" s="81" t="s">
        <v>153</v>
      </c>
      <c r="CR14" s="93"/>
    </row>
    <row r="15" spans="1:96" s="60" customFormat="1" ht="84" x14ac:dyDescent="0.25">
      <c r="A15" s="61">
        <v>14</v>
      </c>
      <c r="B15" s="80" t="s">
        <v>223</v>
      </c>
      <c r="C15" s="81" t="s">
        <v>57</v>
      </c>
      <c r="D15" s="81" t="s">
        <v>291</v>
      </c>
      <c r="E15" s="81" t="s">
        <v>293</v>
      </c>
      <c r="F15" s="81" t="s">
        <v>401</v>
      </c>
      <c r="G15" s="81" t="s">
        <v>452</v>
      </c>
      <c r="H15" s="82">
        <v>2018</v>
      </c>
      <c r="I15" s="81" t="s">
        <v>152</v>
      </c>
      <c r="J15" s="81" t="s">
        <v>390</v>
      </c>
      <c r="K15" s="81"/>
      <c r="L15" s="83"/>
      <c r="M15" s="83"/>
      <c r="N15" s="83"/>
      <c r="O15" s="83" t="s">
        <v>411</v>
      </c>
      <c r="P15" s="83" t="s">
        <v>411</v>
      </c>
      <c r="Q15" s="83"/>
      <c r="R15" s="83"/>
      <c r="S15" s="83" t="s">
        <v>411</v>
      </c>
      <c r="T15" s="83" t="s">
        <v>411</v>
      </c>
      <c r="U15" s="83"/>
      <c r="V15" s="83"/>
      <c r="W15" s="83"/>
      <c r="X15" s="83"/>
      <c r="Y15" s="83"/>
      <c r="Z15" s="83"/>
      <c r="AA15" s="83"/>
      <c r="AB15" s="83"/>
      <c r="AC15" s="83" t="s">
        <v>411</v>
      </c>
      <c r="AD15" s="83"/>
      <c r="AE15" s="83"/>
      <c r="AF15" s="81" t="s">
        <v>283</v>
      </c>
      <c r="AG15" s="84">
        <v>43230</v>
      </c>
      <c r="AH15" s="84">
        <v>43258</v>
      </c>
      <c r="AI15" s="84">
        <v>43320</v>
      </c>
      <c r="AJ15" s="84">
        <v>43636</v>
      </c>
      <c r="AK15" s="85">
        <f t="shared" si="0"/>
        <v>28</v>
      </c>
      <c r="AL15" s="85">
        <f t="shared" si="1"/>
        <v>62</v>
      </c>
      <c r="AM15" s="85">
        <f t="shared" si="2"/>
        <v>316</v>
      </c>
      <c r="AN15" s="85">
        <f t="shared" si="3"/>
        <v>406</v>
      </c>
      <c r="AO15" s="86" t="s">
        <v>334</v>
      </c>
      <c r="AP15" s="86" t="s">
        <v>335</v>
      </c>
      <c r="AQ15" s="84">
        <v>43739</v>
      </c>
      <c r="AR15" s="84">
        <v>44286</v>
      </c>
      <c r="AS15" s="84">
        <v>43760</v>
      </c>
      <c r="AT15" s="87">
        <v>85400</v>
      </c>
      <c r="AU15" s="87">
        <v>85400</v>
      </c>
      <c r="AV15" s="87">
        <v>85380</v>
      </c>
      <c r="AW15" s="88">
        <v>0.7</v>
      </c>
      <c r="AX15" s="101">
        <v>59780</v>
      </c>
      <c r="AY15" s="101">
        <v>59780</v>
      </c>
      <c r="AZ15" s="87">
        <v>59766</v>
      </c>
      <c r="BA15" s="90">
        <f t="shared" si="4"/>
        <v>14</v>
      </c>
      <c r="BB15" s="87">
        <v>25614</v>
      </c>
      <c r="BC15" s="81" t="s">
        <v>153</v>
      </c>
      <c r="BD15" s="81" t="s">
        <v>153</v>
      </c>
      <c r="BE15" s="91"/>
      <c r="BF15" s="91"/>
      <c r="BG15" s="81" t="s">
        <v>180</v>
      </c>
      <c r="BH15" s="91"/>
      <c r="BI15" s="91"/>
      <c r="BJ15" s="91"/>
      <c r="BK15" s="91"/>
      <c r="BL15" s="81" t="s">
        <v>155</v>
      </c>
      <c r="BM15" s="81" t="s">
        <v>224</v>
      </c>
      <c r="BN15" s="81" t="s">
        <v>225</v>
      </c>
      <c r="BO15" s="81" t="s">
        <v>226</v>
      </c>
      <c r="BP15" s="81" t="s">
        <v>227</v>
      </c>
      <c r="BQ15" s="81" t="s">
        <v>153</v>
      </c>
      <c r="BR15" s="91"/>
      <c r="BS15" s="91"/>
      <c r="BT15" s="91"/>
      <c r="BU15" s="91"/>
      <c r="BV15" s="91"/>
      <c r="BW15" s="91"/>
      <c r="BX15" s="91"/>
      <c r="BY15" s="91"/>
      <c r="BZ15" s="81" t="s">
        <v>228</v>
      </c>
      <c r="CA15" s="84">
        <v>44012</v>
      </c>
      <c r="CB15" s="81" t="s">
        <v>153</v>
      </c>
      <c r="CC15" s="91"/>
      <c r="CD15" s="91"/>
      <c r="CE15" s="91"/>
      <c r="CF15" s="91"/>
      <c r="CG15" s="91"/>
      <c r="CH15" s="91"/>
      <c r="CI15" s="92">
        <v>0</v>
      </c>
      <c r="CJ15" s="91"/>
      <c r="CK15" s="91"/>
      <c r="CL15" s="91"/>
      <c r="CM15" s="84">
        <v>44377</v>
      </c>
      <c r="CN15" s="81" t="s">
        <v>160</v>
      </c>
      <c r="CO15" s="91"/>
      <c r="CP15" s="81" t="s">
        <v>229</v>
      </c>
      <c r="CQ15" s="81" t="s">
        <v>153</v>
      </c>
      <c r="CR15" s="98"/>
    </row>
    <row r="16" spans="1:96" s="60" customFormat="1" ht="180" x14ac:dyDescent="0.25">
      <c r="A16" s="61">
        <v>15</v>
      </c>
      <c r="B16" s="80" t="s">
        <v>235</v>
      </c>
      <c r="C16" s="81" t="s">
        <v>62</v>
      </c>
      <c r="D16" s="81" t="s">
        <v>291</v>
      </c>
      <c r="E16" s="81" t="s">
        <v>293</v>
      </c>
      <c r="F16" s="81" t="s">
        <v>402</v>
      </c>
      <c r="G16" s="81" t="s">
        <v>453</v>
      </c>
      <c r="H16" s="82">
        <v>2018</v>
      </c>
      <c r="I16" s="81" t="s">
        <v>152</v>
      </c>
      <c r="J16" s="95" t="s">
        <v>392</v>
      </c>
      <c r="K16" s="81"/>
      <c r="L16" s="83"/>
      <c r="M16" s="83"/>
      <c r="N16" s="83"/>
      <c r="O16" s="83"/>
      <c r="P16" s="83"/>
      <c r="Q16" s="83"/>
      <c r="R16" s="83"/>
      <c r="S16" s="83"/>
      <c r="T16" s="83"/>
      <c r="U16" s="83"/>
      <c r="V16" s="83" t="s">
        <v>411</v>
      </c>
      <c r="W16" s="83"/>
      <c r="X16" s="83"/>
      <c r="Y16" s="83" t="s">
        <v>411</v>
      </c>
      <c r="Z16" s="83"/>
      <c r="AA16" s="83" t="s">
        <v>411</v>
      </c>
      <c r="AB16" s="83"/>
      <c r="AC16" s="83"/>
      <c r="AD16" s="83"/>
      <c r="AE16" s="83" t="s">
        <v>411</v>
      </c>
      <c r="AF16" s="81" t="s">
        <v>283</v>
      </c>
      <c r="AG16" s="84">
        <v>43238</v>
      </c>
      <c r="AH16" s="84">
        <v>43258</v>
      </c>
      <c r="AI16" s="84">
        <v>43346</v>
      </c>
      <c r="AJ16" s="84">
        <v>43612</v>
      </c>
      <c r="AK16" s="85">
        <f t="shared" si="0"/>
        <v>20</v>
      </c>
      <c r="AL16" s="85">
        <f t="shared" si="1"/>
        <v>88</v>
      </c>
      <c r="AM16" s="85">
        <f t="shared" si="2"/>
        <v>266</v>
      </c>
      <c r="AN16" s="85">
        <f t="shared" si="3"/>
        <v>374</v>
      </c>
      <c r="AO16" s="86" t="s">
        <v>334</v>
      </c>
      <c r="AP16" s="86" t="s">
        <v>336</v>
      </c>
      <c r="AQ16" s="84">
        <v>43641</v>
      </c>
      <c r="AR16" s="84">
        <v>43890</v>
      </c>
      <c r="AS16" s="84">
        <v>43762</v>
      </c>
      <c r="AT16" s="96">
        <v>39463.360000000001</v>
      </c>
      <c r="AU16" s="96">
        <v>39463.360000000001</v>
      </c>
      <c r="AV16" s="96">
        <v>39460</v>
      </c>
      <c r="AW16" s="88">
        <v>0.7</v>
      </c>
      <c r="AX16" s="101">
        <v>27624.35</v>
      </c>
      <c r="AY16" s="101">
        <v>27624.35</v>
      </c>
      <c r="AZ16" s="96">
        <v>27620</v>
      </c>
      <c r="BA16" s="90">
        <f t="shared" si="4"/>
        <v>4.3499999999985448</v>
      </c>
      <c r="BB16" s="96">
        <v>11840</v>
      </c>
      <c r="BC16" s="81" t="s">
        <v>153</v>
      </c>
      <c r="BD16" s="81" t="s">
        <v>153</v>
      </c>
      <c r="BE16" s="91"/>
      <c r="BF16" s="91"/>
      <c r="BG16" s="81" t="s">
        <v>180</v>
      </c>
      <c r="BH16" s="91"/>
      <c r="BI16" s="91"/>
      <c r="BJ16" s="91"/>
      <c r="BK16" s="91"/>
      <c r="BL16" s="81" t="s">
        <v>155</v>
      </c>
      <c r="BM16" s="81" t="s">
        <v>236</v>
      </c>
      <c r="BN16" s="81" t="s">
        <v>237</v>
      </c>
      <c r="BO16" s="81" t="s">
        <v>238</v>
      </c>
      <c r="BP16" s="81" t="s">
        <v>158</v>
      </c>
      <c r="BQ16" s="81" t="s">
        <v>153</v>
      </c>
      <c r="BR16" s="91"/>
      <c r="BS16" s="91"/>
      <c r="BT16" s="91"/>
      <c r="BU16" s="91"/>
      <c r="BV16" s="91"/>
      <c r="BW16" s="91"/>
      <c r="BX16" s="91"/>
      <c r="BY16" s="91"/>
      <c r="BZ16" s="81" t="s">
        <v>159</v>
      </c>
      <c r="CA16" s="91"/>
      <c r="CB16" s="81" t="s">
        <v>153</v>
      </c>
      <c r="CC16" s="91"/>
      <c r="CD16" s="91"/>
      <c r="CE16" s="91"/>
      <c r="CF16" s="91"/>
      <c r="CG16" s="91"/>
      <c r="CH16" s="91"/>
      <c r="CI16" s="92">
        <v>0</v>
      </c>
      <c r="CJ16" s="91"/>
      <c r="CK16" s="91"/>
      <c r="CL16" s="91"/>
      <c r="CM16" s="84">
        <v>43951</v>
      </c>
      <c r="CN16" s="81" t="s">
        <v>160</v>
      </c>
      <c r="CO16" s="91"/>
      <c r="CP16" s="81" t="s">
        <v>229</v>
      </c>
      <c r="CQ16" s="81" t="s">
        <v>153</v>
      </c>
      <c r="CR16" s="93"/>
    </row>
    <row r="17" spans="1:96" s="60" customFormat="1" ht="72" x14ac:dyDescent="0.25">
      <c r="A17" s="61">
        <v>16</v>
      </c>
      <c r="B17" s="80" t="s">
        <v>271</v>
      </c>
      <c r="C17" s="104" t="s">
        <v>45</v>
      </c>
      <c r="D17" s="81" t="s">
        <v>291</v>
      </c>
      <c r="E17" s="81" t="s">
        <v>293</v>
      </c>
      <c r="F17" s="81" t="s">
        <v>404</v>
      </c>
      <c r="G17" s="81" t="s">
        <v>450</v>
      </c>
      <c r="H17" s="82">
        <v>2018</v>
      </c>
      <c r="I17" s="81" t="s">
        <v>152</v>
      </c>
      <c r="J17" s="81" t="s">
        <v>391</v>
      </c>
      <c r="K17" s="81"/>
      <c r="L17" s="83"/>
      <c r="M17" s="83"/>
      <c r="N17" s="83"/>
      <c r="O17" s="83"/>
      <c r="P17" s="83"/>
      <c r="Q17" s="83"/>
      <c r="R17" s="83" t="s">
        <v>411</v>
      </c>
      <c r="S17" s="83"/>
      <c r="T17" s="83"/>
      <c r="U17" s="83"/>
      <c r="V17" s="83" t="s">
        <v>411</v>
      </c>
      <c r="W17" s="83" t="s">
        <v>411</v>
      </c>
      <c r="X17" s="83"/>
      <c r="Y17" s="83" t="s">
        <v>411</v>
      </c>
      <c r="Z17" s="83"/>
      <c r="AA17" s="83" t="s">
        <v>411</v>
      </c>
      <c r="AB17" s="83"/>
      <c r="AC17" s="83"/>
      <c r="AD17" s="83"/>
      <c r="AE17" s="83"/>
      <c r="AF17" s="81" t="s">
        <v>283</v>
      </c>
      <c r="AG17" s="84">
        <v>43402</v>
      </c>
      <c r="AH17" s="84">
        <v>43426</v>
      </c>
      <c r="AI17" s="84">
        <v>43486</v>
      </c>
      <c r="AJ17" s="84">
        <v>43734</v>
      </c>
      <c r="AK17" s="85">
        <f t="shared" si="0"/>
        <v>24</v>
      </c>
      <c r="AL17" s="85">
        <f t="shared" si="1"/>
        <v>60</v>
      </c>
      <c r="AM17" s="85">
        <f t="shared" si="2"/>
        <v>248</v>
      </c>
      <c r="AN17" s="85">
        <f t="shared" si="3"/>
        <v>332</v>
      </c>
      <c r="AO17" s="84">
        <v>43470</v>
      </c>
      <c r="AP17" s="84">
        <v>44012</v>
      </c>
      <c r="AQ17" s="84" t="s">
        <v>323</v>
      </c>
      <c r="AR17" s="84" t="s">
        <v>323</v>
      </c>
      <c r="AS17" s="84" t="s">
        <v>0</v>
      </c>
      <c r="AT17" s="87">
        <v>43837.04</v>
      </c>
      <c r="AU17" s="87">
        <v>43837.04</v>
      </c>
      <c r="AV17" s="87">
        <v>43837</v>
      </c>
      <c r="AW17" s="88">
        <v>0.7</v>
      </c>
      <c r="AX17" s="101">
        <v>30685.919999999998</v>
      </c>
      <c r="AY17" s="101">
        <v>30685.919999999998</v>
      </c>
      <c r="AZ17" s="101">
        <v>30685.9</v>
      </c>
      <c r="BA17" s="90">
        <f>AY17-AZ17</f>
        <v>1.9999999996798579E-2</v>
      </c>
      <c r="BB17" s="96">
        <f>AV17-AZ17</f>
        <v>13151.099999999999</v>
      </c>
      <c r="BC17" s="81" t="s">
        <v>153</v>
      </c>
      <c r="BD17" s="81" t="s">
        <v>153</v>
      </c>
      <c r="BE17" s="91"/>
      <c r="BF17" s="91"/>
      <c r="BG17" s="81" t="s">
        <v>180</v>
      </c>
      <c r="BH17" s="91"/>
      <c r="BI17" s="91"/>
      <c r="BJ17" s="91"/>
      <c r="BK17" s="91"/>
      <c r="BL17" s="81" t="s">
        <v>155</v>
      </c>
      <c r="BM17" s="81"/>
      <c r="BN17" s="81"/>
      <c r="BO17" s="81"/>
      <c r="BP17" s="81"/>
      <c r="BQ17" s="81" t="s">
        <v>153</v>
      </c>
      <c r="BR17" s="91"/>
      <c r="BS17" s="91"/>
      <c r="BT17" s="91"/>
      <c r="BU17" s="91"/>
      <c r="BV17" s="91"/>
      <c r="BW17" s="91"/>
      <c r="BX17" s="91"/>
      <c r="BY17" s="91"/>
      <c r="BZ17" s="81" t="s">
        <v>159</v>
      </c>
      <c r="CA17" s="91"/>
      <c r="CB17" s="81" t="s">
        <v>153</v>
      </c>
      <c r="CC17" s="91"/>
      <c r="CD17" s="91"/>
      <c r="CE17" s="91"/>
      <c r="CF17" s="91"/>
      <c r="CG17" s="91"/>
      <c r="CH17" s="91"/>
      <c r="CI17" s="92">
        <v>0</v>
      </c>
      <c r="CJ17" s="91"/>
      <c r="CK17" s="91"/>
      <c r="CL17" s="91"/>
      <c r="CM17" s="84">
        <v>44286</v>
      </c>
      <c r="CN17" s="81" t="s">
        <v>160</v>
      </c>
      <c r="CO17" s="91"/>
      <c r="CP17" s="81"/>
      <c r="CQ17" s="81" t="s">
        <v>153</v>
      </c>
      <c r="CR17" s="93"/>
    </row>
    <row r="18" spans="1:96" s="60" customFormat="1" ht="96" x14ac:dyDescent="0.25">
      <c r="A18" s="61">
        <v>17</v>
      </c>
      <c r="B18" s="80" t="s">
        <v>256</v>
      </c>
      <c r="C18" s="81" t="s">
        <v>52</v>
      </c>
      <c r="D18" s="81" t="s">
        <v>291</v>
      </c>
      <c r="E18" s="81" t="s">
        <v>293</v>
      </c>
      <c r="F18" s="81" t="s">
        <v>402</v>
      </c>
      <c r="G18" s="81" t="s">
        <v>451</v>
      </c>
      <c r="H18" s="82">
        <v>2018</v>
      </c>
      <c r="I18" s="81" t="s">
        <v>169</v>
      </c>
      <c r="J18" s="81" t="s">
        <v>376</v>
      </c>
      <c r="K18" s="81" t="s">
        <v>375</v>
      </c>
      <c r="L18" s="83"/>
      <c r="M18" s="83" t="s">
        <v>411</v>
      </c>
      <c r="N18" s="83"/>
      <c r="O18" s="83" t="s">
        <v>411</v>
      </c>
      <c r="P18" s="83"/>
      <c r="Q18" s="83"/>
      <c r="R18" s="83" t="s">
        <v>411</v>
      </c>
      <c r="S18" s="83"/>
      <c r="T18" s="83"/>
      <c r="U18" s="83"/>
      <c r="V18" s="83"/>
      <c r="W18" s="83"/>
      <c r="X18" s="83"/>
      <c r="Y18" s="83" t="s">
        <v>411</v>
      </c>
      <c r="Z18" s="83"/>
      <c r="AA18" s="83" t="s">
        <v>411</v>
      </c>
      <c r="AB18" s="83"/>
      <c r="AC18" s="83"/>
      <c r="AD18" s="83"/>
      <c r="AE18" s="83"/>
      <c r="AF18" s="81" t="s">
        <v>285</v>
      </c>
      <c r="AG18" s="84">
        <v>43158</v>
      </c>
      <c r="AH18" s="84">
        <v>43174</v>
      </c>
      <c r="AI18" s="84">
        <v>43185</v>
      </c>
      <c r="AJ18" s="84">
        <v>43437</v>
      </c>
      <c r="AK18" s="85">
        <f t="shared" si="0"/>
        <v>16</v>
      </c>
      <c r="AL18" s="85">
        <f t="shared" si="1"/>
        <v>11</v>
      </c>
      <c r="AM18" s="85">
        <f t="shared" si="2"/>
        <v>252</v>
      </c>
      <c r="AN18" s="85">
        <f t="shared" si="3"/>
        <v>279</v>
      </c>
      <c r="AO18" s="85">
        <v>2018</v>
      </c>
      <c r="AP18" s="85">
        <v>2019</v>
      </c>
      <c r="AQ18" s="84">
        <v>43479</v>
      </c>
      <c r="AR18" s="84">
        <v>44074</v>
      </c>
      <c r="AS18" s="84">
        <v>43853</v>
      </c>
      <c r="AT18" s="96">
        <v>231646</v>
      </c>
      <c r="AU18" s="96">
        <v>231646</v>
      </c>
      <c r="AV18" s="96">
        <v>231645</v>
      </c>
      <c r="AW18" s="88">
        <v>0.7</v>
      </c>
      <c r="AX18" s="101">
        <v>162152.48000000001</v>
      </c>
      <c r="AY18" s="101">
        <v>162152.48000000001</v>
      </c>
      <c r="AZ18" s="96">
        <v>162151.5</v>
      </c>
      <c r="BA18" s="90">
        <f t="shared" si="4"/>
        <v>0.98000000001047738</v>
      </c>
      <c r="BB18" s="96">
        <v>69493.5</v>
      </c>
      <c r="BC18" s="81" t="s">
        <v>153</v>
      </c>
      <c r="BD18" s="81" t="s">
        <v>153</v>
      </c>
      <c r="BE18" s="91"/>
      <c r="BF18" s="91"/>
      <c r="BG18" s="81" t="s">
        <v>180</v>
      </c>
      <c r="BH18" s="91"/>
      <c r="BI18" s="91"/>
      <c r="BJ18" s="91"/>
      <c r="BK18" s="91"/>
      <c r="BL18" s="81" t="s">
        <v>155</v>
      </c>
      <c r="BM18" s="81" t="s">
        <v>257</v>
      </c>
      <c r="BN18" s="91"/>
      <c r="BO18" s="91"/>
      <c r="BP18" s="81" t="s">
        <v>258</v>
      </c>
      <c r="BQ18" s="81" t="s">
        <v>153</v>
      </c>
      <c r="BR18" s="91"/>
      <c r="BS18" s="91"/>
      <c r="BT18" s="91"/>
      <c r="BU18" s="91"/>
      <c r="BV18" s="91"/>
      <c r="BW18" s="91"/>
      <c r="BX18" s="91"/>
      <c r="BY18" s="91"/>
      <c r="BZ18" s="81" t="s">
        <v>159</v>
      </c>
      <c r="CA18" s="91"/>
      <c r="CB18" s="81" t="s">
        <v>153</v>
      </c>
      <c r="CC18" s="91"/>
      <c r="CD18" s="91"/>
      <c r="CE18" s="91"/>
      <c r="CF18" s="91"/>
      <c r="CG18" s="91"/>
      <c r="CH18" s="91"/>
      <c r="CI18" s="92">
        <v>0</v>
      </c>
      <c r="CJ18" s="91"/>
      <c r="CK18" s="91"/>
      <c r="CL18" s="91"/>
      <c r="CM18" s="84">
        <v>44196</v>
      </c>
      <c r="CN18" s="81" t="s">
        <v>160</v>
      </c>
      <c r="CO18" s="91"/>
      <c r="CP18" s="91"/>
      <c r="CQ18" s="81" t="s">
        <v>153</v>
      </c>
      <c r="CR18" s="93"/>
    </row>
    <row r="19" spans="1:96" s="60" customFormat="1" ht="96" customHeight="1" x14ac:dyDescent="0.25">
      <c r="A19" s="61">
        <v>18</v>
      </c>
      <c r="B19" s="80" t="s">
        <v>210</v>
      </c>
      <c r="C19" s="81" t="s">
        <v>68</v>
      </c>
      <c r="D19" s="81" t="s">
        <v>291</v>
      </c>
      <c r="E19" s="81" t="s">
        <v>294</v>
      </c>
      <c r="F19" s="81" t="s">
        <v>405</v>
      </c>
      <c r="G19" s="81" t="s">
        <v>454</v>
      </c>
      <c r="H19" s="82">
        <v>2018</v>
      </c>
      <c r="I19" s="81" t="s">
        <v>169</v>
      </c>
      <c r="J19" s="81" t="s">
        <v>377</v>
      </c>
      <c r="K19" s="81" t="s">
        <v>378</v>
      </c>
      <c r="L19" s="83"/>
      <c r="M19" s="83"/>
      <c r="N19" s="83"/>
      <c r="O19" s="83"/>
      <c r="P19" s="83"/>
      <c r="Q19" s="83"/>
      <c r="R19" s="83" t="s">
        <v>411</v>
      </c>
      <c r="S19" s="83"/>
      <c r="T19" s="83"/>
      <c r="U19" s="83"/>
      <c r="V19" s="83"/>
      <c r="W19" s="83"/>
      <c r="X19" s="83"/>
      <c r="Y19" s="83" t="s">
        <v>411</v>
      </c>
      <c r="Z19" s="83"/>
      <c r="AA19" s="83" t="s">
        <v>411</v>
      </c>
      <c r="AB19" s="83"/>
      <c r="AC19" s="83"/>
      <c r="AD19" s="83"/>
      <c r="AE19" s="83" t="s">
        <v>411</v>
      </c>
      <c r="AF19" s="81" t="s">
        <v>283</v>
      </c>
      <c r="AG19" s="84">
        <v>43217</v>
      </c>
      <c r="AH19" s="84">
        <v>43258</v>
      </c>
      <c r="AI19" s="84">
        <v>43367</v>
      </c>
      <c r="AJ19" s="84">
        <v>43362</v>
      </c>
      <c r="AK19" s="85">
        <f t="shared" si="0"/>
        <v>41</v>
      </c>
      <c r="AL19" s="85">
        <f t="shared" si="1"/>
        <v>109</v>
      </c>
      <c r="AM19" s="105">
        <f t="shared" si="2"/>
        <v>-5</v>
      </c>
      <c r="AN19" s="85">
        <f t="shared" si="3"/>
        <v>145</v>
      </c>
      <c r="AO19" s="86" t="s">
        <v>345</v>
      </c>
      <c r="AP19" s="86" t="s">
        <v>346</v>
      </c>
      <c r="AQ19" s="84">
        <v>43556</v>
      </c>
      <c r="AR19" s="84">
        <v>44075</v>
      </c>
      <c r="AS19" s="84">
        <v>43753</v>
      </c>
      <c r="AT19" s="87">
        <v>200000</v>
      </c>
      <c r="AU19" s="87">
        <v>200000</v>
      </c>
      <c r="AV19" s="87">
        <v>200000</v>
      </c>
      <c r="AW19" s="88">
        <v>0.7</v>
      </c>
      <c r="AX19" s="101">
        <v>140000</v>
      </c>
      <c r="AY19" s="101">
        <v>140000</v>
      </c>
      <c r="AZ19" s="87">
        <v>140000</v>
      </c>
      <c r="BA19" s="90">
        <f t="shared" si="4"/>
        <v>0</v>
      </c>
      <c r="BB19" s="87">
        <v>70000</v>
      </c>
      <c r="BC19" s="81" t="s">
        <v>153</v>
      </c>
      <c r="BD19" s="81" t="s">
        <v>153</v>
      </c>
      <c r="BE19" s="91"/>
      <c r="BF19" s="91"/>
      <c r="BG19" s="81" t="s">
        <v>162</v>
      </c>
      <c r="BH19" s="91"/>
      <c r="BI19" s="91"/>
      <c r="BJ19" s="91"/>
      <c r="BK19" s="91"/>
      <c r="BL19" s="81" t="s">
        <v>155</v>
      </c>
      <c r="BM19" s="81" t="s">
        <v>211</v>
      </c>
      <c r="BN19" s="81" t="s">
        <v>212</v>
      </c>
      <c r="BO19" s="81" t="s">
        <v>213</v>
      </c>
      <c r="BP19" s="81" t="s">
        <v>214</v>
      </c>
      <c r="BQ19" s="81" t="s">
        <v>153</v>
      </c>
      <c r="BR19" s="91"/>
      <c r="BS19" s="91"/>
      <c r="BT19" s="91"/>
      <c r="BU19" s="91"/>
      <c r="BV19" s="91"/>
      <c r="BW19" s="91"/>
      <c r="BX19" s="91"/>
      <c r="BY19" s="91"/>
      <c r="BZ19" s="81" t="s">
        <v>159</v>
      </c>
      <c r="CA19" s="91"/>
      <c r="CB19" s="81" t="s">
        <v>153</v>
      </c>
      <c r="CC19" s="91"/>
      <c r="CD19" s="91"/>
      <c r="CE19" s="91"/>
      <c r="CF19" s="91"/>
      <c r="CG19" s="91"/>
      <c r="CH19" s="91"/>
      <c r="CI19" s="92">
        <v>0</v>
      </c>
      <c r="CJ19" s="91"/>
      <c r="CK19" s="91"/>
      <c r="CL19" s="91"/>
      <c r="CM19" s="84">
        <v>44196</v>
      </c>
      <c r="CN19" s="81" t="s">
        <v>160</v>
      </c>
      <c r="CO19" s="91"/>
      <c r="CP19" s="81" t="s">
        <v>215</v>
      </c>
      <c r="CQ19" s="81" t="s">
        <v>153</v>
      </c>
      <c r="CR19" s="98" t="s">
        <v>216</v>
      </c>
    </row>
    <row r="20" spans="1:96" s="60" customFormat="1" ht="54" customHeight="1" x14ac:dyDescent="0.25">
      <c r="A20" s="61">
        <v>19</v>
      </c>
      <c r="B20" s="80" t="s">
        <v>217</v>
      </c>
      <c r="C20" s="81" t="s">
        <v>74</v>
      </c>
      <c r="D20" s="81" t="s">
        <v>292</v>
      </c>
      <c r="E20" s="81" t="s">
        <v>366</v>
      </c>
      <c r="F20" s="81" t="s">
        <v>405</v>
      </c>
      <c r="G20" s="81" t="s">
        <v>454</v>
      </c>
      <c r="H20" s="82">
        <v>2018</v>
      </c>
      <c r="I20" s="81" t="s">
        <v>169</v>
      </c>
      <c r="J20" s="81" t="s">
        <v>374</v>
      </c>
      <c r="K20" s="81" t="s">
        <v>378</v>
      </c>
      <c r="L20" s="83"/>
      <c r="M20" s="83"/>
      <c r="N20" s="83"/>
      <c r="O20" s="83"/>
      <c r="P20" s="83"/>
      <c r="Q20" s="83"/>
      <c r="R20" s="83" t="s">
        <v>411</v>
      </c>
      <c r="S20" s="83"/>
      <c r="T20" s="83"/>
      <c r="U20" s="83"/>
      <c r="V20" s="83"/>
      <c r="W20" s="83"/>
      <c r="X20" s="83"/>
      <c r="Y20" s="83" t="s">
        <v>411</v>
      </c>
      <c r="Z20" s="83"/>
      <c r="AA20" s="83" t="s">
        <v>411</v>
      </c>
      <c r="AB20" s="83"/>
      <c r="AC20" s="83"/>
      <c r="AD20" s="83"/>
      <c r="AE20" s="83" t="s">
        <v>411</v>
      </c>
      <c r="AF20" s="81" t="s">
        <v>283</v>
      </c>
      <c r="AG20" s="84">
        <v>43237</v>
      </c>
      <c r="AH20" s="84">
        <v>43258</v>
      </c>
      <c r="AI20" s="84">
        <v>43313</v>
      </c>
      <c r="AJ20" s="84">
        <v>43558</v>
      </c>
      <c r="AK20" s="85">
        <f t="shared" si="0"/>
        <v>21</v>
      </c>
      <c r="AL20" s="85">
        <f t="shared" si="1"/>
        <v>55</v>
      </c>
      <c r="AM20" s="85">
        <f t="shared" si="2"/>
        <v>245</v>
      </c>
      <c r="AN20" s="85">
        <f t="shared" si="3"/>
        <v>321</v>
      </c>
      <c r="AO20" s="86" t="s">
        <v>345</v>
      </c>
      <c r="AP20" s="86" t="s">
        <v>346</v>
      </c>
      <c r="AQ20" s="84">
        <v>43619</v>
      </c>
      <c r="AR20" s="84">
        <v>44075</v>
      </c>
      <c r="AS20" s="84">
        <v>43753</v>
      </c>
      <c r="AT20" s="87">
        <v>61842.31</v>
      </c>
      <c r="AU20" s="87">
        <v>61842.31</v>
      </c>
      <c r="AV20" s="87">
        <v>61840</v>
      </c>
      <c r="AW20" s="88">
        <v>0.7</v>
      </c>
      <c r="AX20" s="101">
        <v>43289.62</v>
      </c>
      <c r="AY20" s="101">
        <v>43289.62</v>
      </c>
      <c r="AZ20" s="87">
        <v>43288</v>
      </c>
      <c r="BA20" s="90">
        <f t="shared" si="4"/>
        <v>1.6200000000026193</v>
      </c>
      <c r="BB20" s="87">
        <v>18552</v>
      </c>
      <c r="BC20" s="81" t="s">
        <v>153</v>
      </c>
      <c r="BD20" s="81" t="s">
        <v>153</v>
      </c>
      <c r="BE20" s="91"/>
      <c r="BF20" s="91"/>
      <c r="BG20" s="81" t="s">
        <v>180</v>
      </c>
      <c r="BH20" s="91"/>
      <c r="BI20" s="91"/>
      <c r="BJ20" s="91"/>
      <c r="BK20" s="91"/>
      <c r="BL20" s="81" t="s">
        <v>155</v>
      </c>
      <c r="BM20" s="81" t="s">
        <v>218</v>
      </c>
      <c r="BN20" s="81" t="s">
        <v>219</v>
      </c>
      <c r="BO20" s="81" t="s">
        <v>220</v>
      </c>
      <c r="BP20" s="81" t="s">
        <v>221</v>
      </c>
      <c r="BQ20" s="81" t="s">
        <v>153</v>
      </c>
      <c r="BR20" s="91"/>
      <c r="BS20" s="91"/>
      <c r="BT20" s="91"/>
      <c r="BU20" s="91"/>
      <c r="BV20" s="91"/>
      <c r="BW20" s="91"/>
      <c r="BX20" s="91"/>
      <c r="BY20" s="91"/>
      <c r="BZ20" s="81" t="s">
        <v>159</v>
      </c>
      <c r="CA20" s="91"/>
      <c r="CB20" s="81" t="s">
        <v>153</v>
      </c>
      <c r="CC20" s="91"/>
      <c r="CD20" s="91"/>
      <c r="CE20" s="91"/>
      <c r="CF20" s="91"/>
      <c r="CG20" s="91"/>
      <c r="CH20" s="91"/>
      <c r="CI20" s="92">
        <v>0</v>
      </c>
      <c r="CJ20" s="91"/>
      <c r="CK20" s="91"/>
      <c r="CL20" s="91"/>
      <c r="CM20" s="84">
        <v>44196</v>
      </c>
      <c r="CN20" s="81" t="s">
        <v>160</v>
      </c>
      <c r="CO20" s="91"/>
      <c r="CP20" s="81" t="s">
        <v>215</v>
      </c>
      <c r="CQ20" s="81" t="s">
        <v>153</v>
      </c>
      <c r="CR20" s="98" t="s">
        <v>222</v>
      </c>
    </row>
    <row r="21" spans="1:96" s="60" customFormat="1" ht="168" x14ac:dyDescent="0.25">
      <c r="A21" s="61">
        <v>20</v>
      </c>
      <c r="B21" s="80" t="s">
        <v>245</v>
      </c>
      <c r="C21" s="81" t="s">
        <v>87</v>
      </c>
      <c r="D21" s="81" t="s">
        <v>291</v>
      </c>
      <c r="E21" s="81" t="s">
        <v>293</v>
      </c>
      <c r="F21" s="81" t="s">
        <v>405</v>
      </c>
      <c r="G21" s="81" t="s">
        <v>455</v>
      </c>
      <c r="H21" s="82">
        <v>2018</v>
      </c>
      <c r="I21" s="81" t="s">
        <v>169</v>
      </c>
      <c r="J21" s="95" t="s">
        <v>384</v>
      </c>
      <c r="K21" s="81" t="s">
        <v>378</v>
      </c>
      <c r="L21" s="83"/>
      <c r="M21" s="83"/>
      <c r="N21" s="83"/>
      <c r="O21" s="83"/>
      <c r="P21" s="83"/>
      <c r="Q21" s="83"/>
      <c r="R21" s="83" t="s">
        <v>411</v>
      </c>
      <c r="S21" s="83" t="s">
        <v>411</v>
      </c>
      <c r="T21" s="83"/>
      <c r="U21" s="83"/>
      <c r="V21" s="83"/>
      <c r="W21" s="83"/>
      <c r="X21" s="83"/>
      <c r="Y21" s="83" t="s">
        <v>411</v>
      </c>
      <c r="Z21" s="83"/>
      <c r="AA21" s="83" t="s">
        <v>411</v>
      </c>
      <c r="AB21" s="83"/>
      <c r="AC21" s="83"/>
      <c r="AD21" s="83"/>
      <c r="AE21" s="83"/>
      <c r="AF21" s="81" t="s">
        <v>283</v>
      </c>
      <c r="AG21" s="84">
        <v>43404</v>
      </c>
      <c r="AH21" s="84">
        <v>43426</v>
      </c>
      <c r="AI21" s="84">
        <v>43510</v>
      </c>
      <c r="AJ21" s="84">
        <v>43675</v>
      </c>
      <c r="AK21" s="85">
        <f t="shared" si="0"/>
        <v>22</v>
      </c>
      <c r="AL21" s="85">
        <f t="shared" si="1"/>
        <v>84</v>
      </c>
      <c r="AM21" s="85">
        <f t="shared" si="2"/>
        <v>165</v>
      </c>
      <c r="AN21" s="85">
        <f t="shared" si="3"/>
        <v>271</v>
      </c>
      <c r="AO21" s="86" t="s">
        <v>347</v>
      </c>
      <c r="AP21" s="86" t="s">
        <v>348</v>
      </c>
      <c r="AQ21" s="84">
        <v>43845</v>
      </c>
      <c r="AR21" s="84">
        <v>44196</v>
      </c>
      <c r="AS21" s="84">
        <v>43809</v>
      </c>
      <c r="AT21" s="96">
        <v>89357.83</v>
      </c>
      <c r="AU21" s="96">
        <v>89357.83</v>
      </c>
      <c r="AV21" s="96">
        <v>89355</v>
      </c>
      <c r="AW21" s="88">
        <v>0.7</v>
      </c>
      <c r="AX21" s="101">
        <v>62550.48</v>
      </c>
      <c r="AY21" s="101">
        <v>62550.48</v>
      </c>
      <c r="AZ21" s="96">
        <v>62548.5</v>
      </c>
      <c r="BA21" s="90">
        <f t="shared" si="4"/>
        <v>1.9800000000032014</v>
      </c>
      <c r="BB21" s="96">
        <v>26806.5</v>
      </c>
      <c r="BC21" s="81" t="s">
        <v>153</v>
      </c>
      <c r="BD21" s="81" t="s">
        <v>153</v>
      </c>
      <c r="BE21" s="91"/>
      <c r="BF21" s="91"/>
      <c r="BG21" s="81" t="s">
        <v>180</v>
      </c>
      <c r="BH21" s="91"/>
      <c r="BI21" s="91"/>
      <c r="BJ21" s="91"/>
      <c r="BK21" s="91"/>
      <c r="BL21" s="81" t="s">
        <v>155</v>
      </c>
      <c r="BM21" s="81" t="s">
        <v>246</v>
      </c>
      <c r="BN21" s="81" t="s">
        <v>247</v>
      </c>
      <c r="BO21" s="81" t="s">
        <v>248</v>
      </c>
      <c r="BP21" s="81" t="s">
        <v>249</v>
      </c>
      <c r="BQ21" s="81" t="s">
        <v>153</v>
      </c>
      <c r="BR21" s="91"/>
      <c r="BS21" s="91"/>
      <c r="BT21" s="91"/>
      <c r="BU21" s="91"/>
      <c r="BV21" s="91"/>
      <c r="BW21" s="91"/>
      <c r="BX21" s="91"/>
      <c r="BY21" s="91"/>
      <c r="BZ21" s="81" t="s">
        <v>159</v>
      </c>
      <c r="CA21" s="91"/>
      <c r="CB21" s="81" t="s">
        <v>153</v>
      </c>
      <c r="CC21" s="91"/>
      <c r="CD21" s="91"/>
      <c r="CE21" s="91"/>
      <c r="CF21" s="91"/>
      <c r="CG21" s="91"/>
      <c r="CH21" s="91"/>
      <c r="CI21" s="92">
        <v>0</v>
      </c>
      <c r="CJ21" s="91"/>
      <c r="CK21" s="91"/>
      <c r="CL21" s="91"/>
      <c r="CM21" s="84">
        <v>44196</v>
      </c>
      <c r="CN21" s="81" t="s">
        <v>160</v>
      </c>
      <c r="CO21" s="91"/>
      <c r="CP21" s="81" t="s">
        <v>250</v>
      </c>
      <c r="CQ21" s="81" t="s">
        <v>153</v>
      </c>
      <c r="CR21" s="93"/>
    </row>
    <row r="22" spans="1:96" s="60" customFormat="1" ht="63.75" customHeight="1" x14ac:dyDescent="0.25">
      <c r="A22" s="61">
        <v>21</v>
      </c>
      <c r="B22" s="80" t="s">
        <v>230</v>
      </c>
      <c r="C22" s="81" t="s">
        <v>45</v>
      </c>
      <c r="D22" s="81" t="s">
        <v>291</v>
      </c>
      <c r="E22" s="81" t="s">
        <v>293</v>
      </c>
      <c r="F22" s="81" t="s">
        <v>404</v>
      </c>
      <c r="G22" s="81" t="s">
        <v>450</v>
      </c>
      <c r="H22" s="82">
        <v>2018</v>
      </c>
      <c r="I22" s="81" t="s">
        <v>175</v>
      </c>
      <c r="J22" s="81" t="s">
        <v>382</v>
      </c>
      <c r="K22" s="81"/>
      <c r="L22" s="83"/>
      <c r="M22" s="83"/>
      <c r="N22" s="83"/>
      <c r="O22" s="83"/>
      <c r="P22" s="83"/>
      <c r="Q22" s="83"/>
      <c r="R22" s="83" t="s">
        <v>411</v>
      </c>
      <c r="S22" s="83"/>
      <c r="T22" s="83"/>
      <c r="U22" s="83"/>
      <c r="V22" s="83" t="s">
        <v>411</v>
      </c>
      <c r="W22" s="83" t="s">
        <v>411</v>
      </c>
      <c r="X22" s="83"/>
      <c r="Y22" s="83" t="s">
        <v>411</v>
      </c>
      <c r="Z22" s="83" t="s">
        <v>411</v>
      </c>
      <c r="AA22" s="83" t="s">
        <v>411</v>
      </c>
      <c r="AB22" s="83"/>
      <c r="AC22" s="83"/>
      <c r="AD22" s="83"/>
      <c r="AE22" s="83" t="s">
        <v>411</v>
      </c>
      <c r="AF22" s="81" t="s">
        <v>285</v>
      </c>
      <c r="AG22" s="84">
        <v>43158</v>
      </c>
      <c r="AH22" s="84">
        <v>43174</v>
      </c>
      <c r="AI22" s="84">
        <v>43228</v>
      </c>
      <c r="AJ22" s="84">
        <v>43552</v>
      </c>
      <c r="AK22" s="85">
        <f t="shared" si="0"/>
        <v>16</v>
      </c>
      <c r="AL22" s="85">
        <f t="shared" si="1"/>
        <v>54</v>
      </c>
      <c r="AM22" s="85">
        <f t="shared" si="2"/>
        <v>324</v>
      </c>
      <c r="AN22" s="85">
        <f t="shared" si="3"/>
        <v>394</v>
      </c>
      <c r="AO22" s="84">
        <v>43282</v>
      </c>
      <c r="AP22" s="84">
        <v>43830</v>
      </c>
      <c r="AQ22" s="84">
        <v>43726</v>
      </c>
      <c r="AR22" s="84">
        <v>43799</v>
      </c>
      <c r="AS22" s="84">
        <v>43747</v>
      </c>
      <c r="AT22" s="87">
        <v>117213.65</v>
      </c>
      <c r="AU22" s="87">
        <v>117213.65</v>
      </c>
      <c r="AV22" s="87">
        <v>114470</v>
      </c>
      <c r="AW22" s="88">
        <v>0.7</v>
      </c>
      <c r="AX22" s="101">
        <v>82049.55</v>
      </c>
      <c r="AY22" s="101">
        <v>82049.55</v>
      </c>
      <c r="AZ22" s="87">
        <v>80129</v>
      </c>
      <c r="BA22" s="94">
        <f t="shared" si="4"/>
        <v>1920.5500000000029</v>
      </c>
      <c r="BB22" s="87">
        <v>34341</v>
      </c>
      <c r="BC22" s="81" t="s">
        <v>153</v>
      </c>
      <c r="BD22" s="81" t="s">
        <v>153</v>
      </c>
      <c r="BE22" s="91"/>
      <c r="BF22" s="91"/>
      <c r="BG22" s="81" t="s">
        <v>180</v>
      </c>
      <c r="BH22" s="91"/>
      <c r="BI22" s="91"/>
      <c r="BJ22" s="91"/>
      <c r="BK22" s="91"/>
      <c r="BL22" s="81" t="s">
        <v>155</v>
      </c>
      <c r="BM22" s="81" t="s">
        <v>231</v>
      </c>
      <c r="BN22" s="81" t="s">
        <v>232</v>
      </c>
      <c r="BO22" s="81" t="s">
        <v>233</v>
      </c>
      <c r="BP22" s="81" t="s">
        <v>158</v>
      </c>
      <c r="BQ22" s="81" t="s">
        <v>153</v>
      </c>
      <c r="BR22" s="91"/>
      <c r="BS22" s="91"/>
      <c r="BT22" s="91"/>
      <c r="BU22" s="91"/>
      <c r="BV22" s="91"/>
      <c r="BW22" s="91"/>
      <c r="BX22" s="91"/>
      <c r="BY22" s="91"/>
      <c r="BZ22" s="81" t="s">
        <v>159</v>
      </c>
      <c r="CA22" s="91"/>
      <c r="CB22" s="81" t="s">
        <v>153</v>
      </c>
      <c r="CC22" s="91"/>
      <c r="CD22" s="91"/>
      <c r="CE22" s="91"/>
      <c r="CF22" s="91"/>
      <c r="CG22" s="91"/>
      <c r="CH22" s="91"/>
      <c r="CI22" s="92">
        <v>0</v>
      </c>
      <c r="CJ22" s="91"/>
      <c r="CK22" s="91"/>
      <c r="CL22" s="91"/>
      <c r="CM22" s="84">
        <v>43861</v>
      </c>
      <c r="CN22" s="81" t="s">
        <v>160</v>
      </c>
      <c r="CO22" s="91"/>
      <c r="CP22" s="81" t="s">
        <v>234</v>
      </c>
      <c r="CQ22" s="81" t="s">
        <v>153</v>
      </c>
      <c r="CR22" s="93"/>
    </row>
    <row r="23" spans="1:96" s="60" customFormat="1" ht="150" customHeight="1" x14ac:dyDescent="0.25">
      <c r="A23" s="61">
        <v>22</v>
      </c>
      <c r="B23" s="80" t="s">
        <v>359</v>
      </c>
      <c r="C23" s="81" t="s">
        <v>38</v>
      </c>
      <c r="D23" s="81" t="s">
        <v>291</v>
      </c>
      <c r="E23" s="81" t="s">
        <v>293</v>
      </c>
      <c r="F23" s="81" t="s">
        <v>401</v>
      </c>
      <c r="G23" s="81" t="s">
        <v>447</v>
      </c>
      <c r="H23" s="82">
        <v>2018</v>
      </c>
      <c r="I23" s="81" t="s">
        <v>175</v>
      </c>
      <c r="J23" s="95" t="s">
        <v>383</v>
      </c>
      <c r="K23" s="81"/>
      <c r="L23" s="83"/>
      <c r="M23" s="83"/>
      <c r="N23" s="83"/>
      <c r="O23" s="83"/>
      <c r="P23" s="83" t="s">
        <v>411</v>
      </c>
      <c r="Q23" s="83"/>
      <c r="R23" s="83"/>
      <c r="S23" s="83"/>
      <c r="T23" s="83"/>
      <c r="U23" s="83"/>
      <c r="V23" s="83" t="s">
        <v>411</v>
      </c>
      <c r="W23" s="83" t="s">
        <v>411</v>
      </c>
      <c r="X23" s="83"/>
      <c r="Y23" s="83"/>
      <c r="Z23" s="83"/>
      <c r="AA23" s="83" t="s">
        <v>411</v>
      </c>
      <c r="AB23" s="83"/>
      <c r="AC23" s="83"/>
      <c r="AD23" s="83"/>
      <c r="AE23" s="83"/>
      <c r="AF23" s="81" t="s">
        <v>285</v>
      </c>
      <c r="AG23" s="84">
        <v>43159</v>
      </c>
      <c r="AH23" s="84">
        <v>43174</v>
      </c>
      <c r="AI23" s="84">
        <v>43258</v>
      </c>
      <c r="AJ23" s="84">
        <v>43536</v>
      </c>
      <c r="AK23" s="85">
        <f t="shared" si="0"/>
        <v>15</v>
      </c>
      <c r="AL23" s="85">
        <f t="shared" si="1"/>
        <v>84</v>
      </c>
      <c r="AM23" s="85">
        <f t="shared" si="2"/>
        <v>278</v>
      </c>
      <c r="AN23" s="85">
        <f t="shared" si="3"/>
        <v>377</v>
      </c>
      <c r="AO23" s="86" t="s">
        <v>333</v>
      </c>
      <c r="AP23" s="86" t="s">
        <v>349</v>
      </c>
      <c r="AQ23" s="84">
        <v>43598</v>
      </c>
      <c r="AR23" s="84">
        <v>44012</v>
      </c>
      <c r="AS23" s="84">
        <v>43748</v>
      </c>
      <c r="AT23" s="87">
        <v>48312</v>
      </c>
      <c r="AU23" s="87">
        <v>48312</v>
      </c>
      <c r="AV23" s="87">
        <v>47700</v>
      </c>
      <c r="AW23" s="88">
        <v>0.7</v>
      </c>
      <c r="AX23" s="101">
        <v>33818.400000000001</v>
      </c>
      <c r="AY23" s="101">
        <v>33818.400000000001</v>
      </c>
      <c r="AZ23" s="87">
        <v>33390</v>
      </c>
      <c r="BA23" s="90">
        <f t="shared" si="4"/>
        <v>428.40000000000146</v>
      </c>
      <c r="BB23" s="87">
        <v>14310</v>
      </c>
      <c r="BC23" s="81" t="s">
        <v>153</v>
      </c>
      <c r="BD23" s="81" t="s">
        <v>153</v>
      </c>
      <c r="BE23" s="91"/>
      <c r="BF23" s="91"/>
      <c r="BG23" s="81" t="s">
        <v>180</v>
      </c>
      <c r="BH23" s="91"/>
      <c r="BI23" s="91"/>
      <c r="BJ23" s="91"/>
      <c r="BK23" s="91"/>
      <c r="BL23" s="81" t="s">
        <v>155</v>
      </c>
      <c r="BM23" s="81" t="s">
        <v>185</v>
      </c>
      <c r="BN23" s="81" t="s">
        <v>186</v>
      </c>
      <c r="BO23" s="81" t="s">
        <v>187</v>
      </c>
      <c r="BP23" s="81" t="s">
        <v>188</v>
      </c>
      <c r="BQ23" s="81" t="s">
        <v>153</v>
      </c>
      <c r="BR23" s="91"/>
      <c r="BS23" s="91"/>
      <c r="BT23" s="91"/>
      <c r="BU23" s="91"/>
      <c r="BV23" s="91"/>
      <c r="BW23" s="91"/>
      <c r="BX23" s="91"/>
      <c r="BY23" s="91"/>
      <c r="BZ23" s="81" t="s">
        <v>159</v>
      </c>
      <c r="CA23" s="91"/>
      <c r="CB23" s="81" t="s">
        <v>153</v>
      </c>
      <c r="CC23" s="91"/>
      <c r="CD23" s="91"/>
      <c r="CE23" s="91"/>
      <c r="CF23" s="91"/>
      <c r="CG23" s="91"/>
      <c r="CH23" s="91"/>
      <c r="CI23" s="92">
        <v>0</v>
      </c>
      <c r="CJ23" s="91"/>
      <c r="CK23" s="91"/>
      <c r="CL23" s="91"/>
      <c r="CM23" s="84">
        <v>44104</v>
      </c>
      <c r="CN23" s="81" t="s">
        <v>160</v>
      </c>
      <c r="CO23" s="91"/>
      <c r="CP23" s="81" t="s">
        <v>189</v>
      </c>
      <c r="CQ23" s="81" t="s">
        <v>153</v>
      </c>
      <c r="CR23" s="93"/>
    </row>
    <row r="24" spans="1:96" s="60" customFormat="1" ht="84" x14ac:dyDescent="0.25">
      <c r="A24" s="61">
        <v>23</v>
      </c>
      <c r="B24" s="80" t="s">
        <v>272</v>
      </c>
      <c r="C24" s="81" t="s">
        <v>65</v>
      </c>
      <c r="D24" s="81" t="s">
        <v>291</v>
      </c>
      <c r="E24" s="81" t="s">
        <v>293</v>
      </c>
      <c r="F24" s="81" t="s">
        <v>402</v>
      </c>
      <c r="G24" s="81" t="s">
        <v>456</v>
      </c>
      <c r="H24" s="82">
        <v>2018</v>
      </c>
      <c r="I24" s="81" t="s">
        <v>175</v>
      </c>
      <c r="J24" s="81" t="s">
        <v>381</v>
      </c>
      <c r="K24" s="81"/>
      <c r="L24" s="83"/>
      <c r="M24" s="83"/>
      <c r="N24" s="83"/>
      <c r="O24" s="83"/>
      <c r="P24" s="83"/>
      <c r="Q24" s="83"/>
      <c r="R24" s="83"/>
      <c r="S24" s="83"/>
      <c r="T24" s="83"/>
      <c r="U24" s="83"/>
      <c r="V24" s="83" t="s">
        <v>411</v>
      </c>
      <c r="W24" s="83" t="s">
        <v>411</v>
      </c>
      <c r="X24" s="83"/>
      <c r="Y24" s="83"/>
      <c r="Z24" s="83"/>
      <c r="AA24" s="83" t="s">
        <v>411</v>
      </c>
      <c r="AB24" s="83"/>
      <c r="AC24" s="83"/>
      <c r="AD24" s="83"/>
      <c r="AE24" s="83" t="s">
        <v>411</v>
      </c>
      <c r="AF24" s="81" t="s">
        <v>283</v>
      </c>
      <c r="AG24" s="106">
        <v>43237</v>
      </c>
      <c r="AH24" s="106">
        <v>43258</v>
      </c>
      <c r="AI24" s="106">
        <v>43347</v>
      </c>
      <c r="AJ24" s="126">
        <v>43851</v>
      </c>
      <c r="AK24" s="111">
        <f t="shared" si="0"/>
        <v>21</v>
      </c>
      <c r="AL24" s="111">
        <f t="shared" si="1"/>
        <v>89</v>
      </c>
      <c r="AM24" s="111">
        <f t="shared" si="2"/>
        <v>504</v>
      </c>
      <c r="AN24" s="111">
        <f t="shared" si="3"/>
        <v>614</v>
      </c>
      <c r="AO24" s="107" t="s">
        <v>350</v>
      </c>
      <c r="AP24" s="107" t="s">
        <v>351</v>
      </c>
      <c r="AQ24" s="91"/>
      <c r="AR24" s="91"/>
      <c r="AS24" s="91" t="s">
        <v>0</v>
      </c>
      <c r="AT24" s="87">
        <v>148000</v>
      </c>
      <c r="AU24" s="87">
        <v>148000</v>
      </c>
      <c r="AV24" s="129">
        <v>146700</v>
      </c>
      <c r="AW24" s="130">
        <v>0.7</v>
      </c>
      <c r="AX24" s="131">
        <v>103600</v>
      </c>
      <c r="AY24" s="131">
        <v>103600</v>
      </c>
      <c r="AZ24" s="132">
        <v>102690</v>
      </c>
      <c r="BA24" s="133">
        <f>AY24-AZ24</f>
        <v>910</v>
      </c>
      <c r="BB24" s="132">
        <f>AV24-AZ24</f>
        <v>44010</v>
      </c>
      <c r="BC24" s="81" t="s">
        <v>153</v>
      </c>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2">
        <v>0</v>
      </c>
      <c r="CJ24" s="91"/>
      <c r="CK24" s="91"/>
      <c r="CL24" s="91"/>
      <c r="CM24" s="91"/>
      <c r="CN24" s="91"/>
      <c r="CO24" s="91"/>
      <c r="CP24" s="91"/>
      <c r="CQ24" s="91"/>
      <c r="CR24" s="93"/>
    </row>
    <row r="25" spans="1:96" s="59" customFormat="1" ht="84" x14ac:dyDescent="0.2">
      <c r="A25" s="61">
        <v>24</v>
      </c>
      <c r="B25" s="80" t="s">
        <v>273</v>
      </c>
      <c r="C25" s="81" t="s">
        <v>90</v>
      </c>
      <c r="D25" s="81" t="s">
        <v>292</v>
      </c>
      <c r="E25" s="81" t="s">
        <v>365</v>
      </c>
      <c r="F25" s="81" t="s">
        <v>405</v>
      </c>
      <c r="G25" s="81" t="s">
        <v>454</v>
      </c>
      <c r="H25" s="82">
        <v>2018</v>
      </c>
      <c r="I25" s="81" t="s">
        <v>175</v>
      </c>
      <c r="J25" s="81" t="s">
        <v>381</v>
      </c>
      <c r="K25" s="81"/>
      <c r="L25" s="83"/>
      <c r="M25" s="83"/>
      <c r="N25" s="83"/>
      <c r="O25" s="83"/>
      <c r="P25" s="83"/>
      <c r="Q25" s="83"/>
      <c r="R25" s="83"/>
      <c r="S25" s="83"/>
      <c r="T25" s="83"/>
      <c r="U25" s="83"/>
      <c r="V25" s="83" t="s">
        <v>411</v>
      </c>
      <c r="W25" s="83" t="s">
        <v>411</v>
      </c>
      <c r="X25" s="83"/>
      <c r="Y25" s="83"/>
      <c r="Z25" s="83" t="s">
        <v>411</v>
      </c>
      <c r="AA25" s="83"/>
      <c r="AB25" s="83"/>
      <c r="AC25" s="83"/>
      <c r="AD25" s="83" t="s">
        <v>411</v>
      </c>
      <c r="AE25" s="83"/>
      <c r="AF25" s="81" t="s">
        <v>283</v>
      </c>
      <c r="AG25" s="106">
        <v>43398</v>
      </c>
      <c r="AH25" s="106">
        <v>43426</v>
      </c>
      <c r="AI25" s="106">
        <v>43510</v>
      </c>
      <c r="AJ25" s="126">
        <v>43887</v>
      </c>
      <c r="AK25" s="111">
        <f t="shared" si="0"/>
        <v>28</v>
      </c>
      <c r="AL25" s="111">
        <f t="shared" si="1"/>
        <v>84</v>
      </c>
      <c r="AM25" s="111">
        <f t="shared" si="2"/>
        <v>377</v>
      </c>
      <c r="AN25" s="111">
        <f t="shared" si="3"/>
        <v>489</v>
      </c>
      <c r="AO25" s="108" t="s">
        <v>352</v>
      </c>
      <c r="AP25" s="108" t="s">
        <v>353</v>
      </c>
      <c r="AQ25" s="109"/>
      <c r="AR25" s="109"/>
      <c r="AS25" s="91" t="s">
        <v>0</v>
      </c>
      <c r="AT25" s="87">
        <v>44328.77</v>
      </c>
      <c r="AU25" s="87">
        <v>44328.77</v>
      </c>
      <c r="AV25" s="129">
        <v>44300</v>
      </c>
      <c r="AW25" s="130">
        <v>0.6</v>
      </c>
      <c r="AX25" s="129">
        <v>26597.26</v>
      </c>
      <c r="AY25" s="129">
        <v>26597.26</v>
      </c>
      <c r="AZ25" s="132">
        <v>26580</v>
      </c>
      <c r="BA25" s="133">
        <f>AY25-AZ25</f>
        <v>17.259999999998399</v>
      </c>
      <c r="BB25" s="132">
        <f>AV25-AZ25</f>
        <v>17720</v>
      </c>
      <c r="BC25" s="81" t="s">
        <v>153</v>
      </c>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92">
        <v>0</v>
      </c>
      <c r="CJ25" s="109"/>
      <c r="CK25" s="109"/>
      <c r="CL25" s="109"/>
      <c r="CM25" s="109"/>
      <c r="CN25" s="109"/>
      <c r="CO25" s="109"/>
      <c r="CP25" s="109"/>
      <c r="CQ25" s="109"/>
      <c r="CR25" s="110"/>
    </row>
    <row r="26" spans="1:96" s="59" customFormat="1" ht="158.25" customHeight="1" x14ac:dyDescent="0.2">
      <c r="A26" s="61">
        <v>25</v>
      </c>
      <c r="B26" s="80" t="s">
        <v>360</v>
      </c>
      <c r="C26" s="81" t="s">
        <v>99</v>
      </c>
      <c r="D26" s="81" t="s">
        <v>292</v>
      </c>
      <c r="E26" s="81" t="s">
        <v>363</v>
      </c>
      <c r="F26" s="81" t="s">
        <v>405</v>
      </c>
      <c r="G26" s="81" t="s">
        <v>455</v>
      </c>
      <c r="H26" s="82">
        <v>2019</v>
      </c>
      <c r="I26" s="81" t="s">
        <v>252</v>
      </c>
      <c r="J26" s="95" t="s">
        <v>386</v>
      </c>
      <c r="K26" s="81"/>
      <c r="L26" s="83"/>
      <c r="M26" s="83"/>
      <c r="N26" s="83" t="s">
        <v>411</v>
      </c>
      <c r="O26" s="83" t="s">
        <v>411</v>
      </c>
      <c r="P26" s="83"/>
      <c r="Q26" s="83"/>
      <c r="R26" s="83" t="s">
        <v>411</v>
      </c>
      <c r="S26" s="83"/>
      <c r="T26" s="83"/>
      <c r="U26" s="83"/>
      <c r="V26" s="83"/>
      <c r="W26" s="83"/>
      <c r="X26" s="83"/>
      <c r="Y26" s="83"/>
      <c r="Z26" s="83" t="s">
        <v>411</v>
      </c>
      <c r="AA26" s="83" t="s">
        <v>411</v>
      </c>
      <c r="AB26" s="83"/>
      <c r="AC26" s="83"/>
      <c r="AD26" s="83" t="s">
        <v>411</v>
      </c>
      <c r="AE26" s="83"/>
      <c r="AF26" s="81" t="s">
        <v>285</v>
      </c>
      <c r="AG26" s="106">
        <v>43539</v>
      </c>
      <c r="AH26" s="106">
        <v>43566</v>
      </c>
      <c r="AI26" s="106">
        <v>43643</v>
      </c>
      <c r="AJ26" s="109"/>
      <c r="AK26" s="85">
        <f t="shared" si="0"/>
        <v>27</v>
      </c>
      <c r="AL26" s="85">
        <f t="shared" si="1"/>
        <v>77</v>
      </c>
      <c r="AM26" s="111"/>
      <c r="AN26" s="111"/>
      <c r="AO26" s="108" t="s">
        <v>329</v>
      </c>
      <c r="AP26" s="108" t="s">
        <v>330</v>
      </c>
      <c r="AQ26" s="109"/>
      <c r="AR26" s="109"/>
      <c r="AS26" s="91" t="s">
        <v>0</v>
      </c>
      <c r="AT26" s="87">
        <v>111832.53</v>
      </c>
      <c r="AU26" s="87">
        <v>111832.53</v>
      </c>
      <c r="AV26" s="134"/>
      <c r="AW26" s="130">
        <v>0.5</v>
      </c>
      <c r="AX26" s="129">
        <v>55916.264999999999</v>
      </c>
      <c r="AY26" s="129">
        <v>55916.264999999999</v>
      </c>
      <c r="AZ26" s="134"/>
      <c r="BA26" s="134"/>
      <c r="BB26" s="132">
        <f t="shared" ref="BB26:BB34" si="5">AU26-AY26</f>
        <v>55916.264999999999</v>
      </c>
      <c r="BC26" s="112" t="s">
        <v>160</v>
      </c>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92">
        <v>0</v>
      </c>
      <c r="CJ26" s="109"/>
      <c r="CK26" s="109"/>
      <c r="CL26" s="109"/>
      <c r="CM26" s="109"/>
      <c r="CN26" s="109"/>
      <c r="CO26" s="109"/>
      <c r="CP26" s="109"/>
      <c r="CQ26" s="109"/>
      <c r="CR26" s="110"/>
    </row>
    <row r="27" spans="1:96" s="59" customFormat="1" ht="108" x14ac:dyDescent="0.2">
      <c r="A27" s="61">
        <v>26</v>
      </c>
      <c r="B27" s="80" t="s">
        <v>275</v>
      </c>
      <c r="C27" s="81" t="s">
        <v>77</v>
      </c>
      <c r="D27" s="81" t="s">
        <v>292</v>
      </c>
      <c r="E27" s="81" t="s">
        <v>364</v>
      </c>
      <c r="F27" s="81" t="s">
        <v>402</v>
      </c>
      <c r="G27" s="81" t="s">
        <v>449</v>
      </c>
      <c r="H27" s="82">
        <v>2019</v>
      </c>
      <c r="I27" s="81" t="s">
        <v>252</v>
      </c>
      <c r="J27" s="81" t="s">
        <v>385</v>
      </c>
      <c r="K27" s="81"/>
      <c r="L27" s="83"/>
      <c r="M27" s="83" t="s">
        <v>411</v>
      </c>
      <c r="N27" s="83" t="s">
        <v>411</v>
      </c>
      <c r="O27" s="83" t="s">
        <v>411</v>
      </c>
      <c r="P27" s="83"/>
      <c r="Q27" s="83"/>
      <c r="R27" s="83" t="s">
        <v>411</v>
      </c>
      <c r="S27" s="83"/>
      <c r="T27" s="83"/>
      <c r="U27" s="83"/>
      <c r="V27" s="83"/>
      <c r="W27" s="83"/>
      <c r="X27" s="83"/>
      <c r="Y27" s="83"/>
      <c r="Z27" s="83"/>
      <c r="AA27" s="83"/>
      <c r="AB27" s="83"/>
      <c r="AC27" s="83"/>
      <c r="AD27" s="83" t="s">
        <v>411</v>
      </c>
      <c r="AE27" s="83"/>
      <c r="AF27" s="81" t="s">
        <v>283</v>
      </c>
      <c r="AG27" s="106">
        <v>43661</v>
      </c>
      <c r="AH27" s="106">
        <v>43678</v>
      </c>
      <c r="AI27" s="106">
        <v>43754</v>
      </c>
      <c r="AJ27" s="109"/>
      <c r="AK27" s="85">
        <f t="shared" si="0"/>
        <v>17</v>
      </c>
      <c r="AL27" s="85">
        <f t="shared" si="1"/>
        <v>76</v>
      </c>
      <c r="AM27" s="111"/>
      <c r="AN27" s="111"/>
      <c r="AO27" s="113">
        <v>43831</v>
      </c>
      <c r="AP27" s="113">
        <v>44197</v>
      </c>
      <c r="AQ27" s="109"/>
      <c r="AR27" s="109"/>
      <c r="AS27" s="91" t="s">
        <v>0</v>
      </c>
      <c r="AT27" s="87">
        <v>38850</v>
      </c>
      <c r="AU27" s="87">
        <v>38850</v>
      </c>
      <c r="AV27" s="134"/>
      <c r="AW27" s="130">
        <v>0.5</v>
      </c>
      <c r="AX27" s="129">
        <v>19425</v>
      </c>
      <c r="AY27" s="129">
        <v>19425</v>
      </c>
      <c r="AZ27" s="134"/>
      <c r="BA27" s="134"/>
      <c r="BB27" s="132">
        <f t="shared" si="5"/>
        <v>19425</v>
      </c>
      <c r="BC27" s="112" t="s">
        <v>160</v>
      </c>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92">
        <v>0</v>
      </c>
      <c r="CJ27" s="109"/>
      <c r="CK27" s="109"/>
      <c r="CL27" s="109"/>
      <c r="CM27" s="109"/>
      <c r="CN27" s="109"/>
      <c r="CO27" s="109"/>
      <c r="CP27" s="109"/>
      <c r="CQ27" s="109"/>
      <c r="CR27" s="110"/>
    </row>
    <row r="28" spans="1:96" ht="72" x14ac:dyDescent="0.2">
      <c r="A28" s="61">
        <v>27</v>
      </c>
      <c r="B28" s="80" t="s">
        <v>276</v>
      </c>
      <c r="C28" s="81" t="s">
        <v>93</v>
      </c>
      <c r="D28" s="81" t="s">
        <v>291</v>
      </c>
      <c r="E28" s="81" t="s">
        <v>293</v>
      </c>
      <c r="F28" s="81" t="s">
        <v>404</v>
      </c>
      <c r="G28" s="81" t="s">
        <v>457</v>
      </c>
      <c r="H28" s="82">
        <v>2019</v>
      </c>
      <c r="I28" s="81" t="s">
        <v>152</v>
      </c>
      <c r="J28" s="81" t="s">
        <v>391</v>
      </c>
      <c r="K28" s="81"/>
      <c r="L28" s="83"/>
      <c r="M28" s="83"/>
      <c r="N28" s="83"/>
      <c r="O28" s="83"/>
      <c r="P28" s="83"/>
      <c r="Q28" s="83"/>
      <c r="R28" s="83" t="s">
        <v>411</v>
      </c>
      <c r="S28" s="83"/>
      <c r="T28" s="83"/>
      <c r="U28" s="83"/>
      <c r="V28" s="83" t="s">
        <v>411</v>
      </c>
      <c r="W28" s="83" t="s">
        <v>411</v>
      </c>
      <c r="X28" s="83"/>
      <c r="Y28" s="83" t="s">
        <v>411</v>
      </c>
      <c r="Z28" s="83"/>
      <c r="AA28" s="83" t="s">
        <v>411</v>
      </c>
      <c r="AB28" s="83"/>
      <c r="AC28" s="83"/>
      <c r="AD28" s="83"/>
      <c r="AE28" s="83"/>
      <c r="AF28" s="81" t="s">
        <v>283</v>
      </c>
      <c r="AG28" s="106">
        <v>43537</v>
      </c>
      <c r="AH28" s="106">
        <v>43566</v>
      </c>
      <c r="AI28" s="106">
        <v>43635</v>
      </c>
      <c r="AJ28" s="114"/>
      <c r="AK28" s="85">
        <f t="shared" si="0"/>
        <v>29</v>
      </c>
      <c r="AL28" s="85">
        <f t="shared" si="1"/>
        <v>69</v>
      </c>
      <c r="AM28" s="111"/>
      <c r="AN28" s="111"/>
      <c r="AO28" s="108" t="s">
        <v>337</v>
      </c>
      <c r="AP28" s="108" t="s">
        <v>338</v>
      </c>
      <c r="AQ28" s="114"/>
      <c r="AR28" s="114"/>
      <c r="AS28" s="91" t="s">
        <v>0</v>
      </c>
      <c r="AT28" s="87">
        <v>25376</v>
      </c>
      <c r="AU28" s="87">
        <v>25376</v>
      </c>
      <c r="AV28" s="127"/>
      <c r="AW28" s="130">
        <v>0.7</v>
      </c>
      <c r="AX28" s="129">
        <v>17763.2</v>
      </c>
      <c r="AY28" s="129">
        <v>17763.2</v>
      </c>
      <c r="AZ28" s="127"/>
      <c r="BA28" s="127"/>
      <c r="BB28" s="132">
        <f t="shared" si="5"/>
        <v>7612.7999999999993</v>
      </c>
      <c r="BC28" s="81" t="s">
        <v>153</v>
      </c>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92">
        <v>0</v>
      </c>
      <c r="CJ28" s="114"/>
      <c r="CK28" s="114"/>
      <c r="CL28" s="114"/>
      <c r="CM28" s="114"/>
      <c r="CN28" s="114"/>
      <c r="CO28" s="114"/>
      <c r="CP28" s="114"/>
      <c r="CQ28" s="114"/>
      <c r="CR28" s="115"/>
    </row>
    <row r="29" spans="1:96" ht="72" x14ac:dyDescent="0.2">
      <c r="A29" s="61">
        <v>28</v>
      </c>
      <c r="B29" s="80" t="s">
        <v>277</v>
      </c>
      <c r="C29" s="81" t="s">
        <v>96</v>
      </c>
      <c r="D29" s="81" t="s">
        <v>291</v>
      </c>
      <c r="E29" s="81" t="s">
        <v>293</v>
      </c>
      <c r="F29" s="81" t="s">
        <v>405</v>
      </c>
      <c r="G29" s="81" t="s">
        <v>454</v>
      </c>
      <c r="H29" s="82">
        <v>2019</v>
      </c>
      <c r="I29" s="81" t="s">
        <v>152</v>
      </c>
      <c r="J29" s="81" t="s">
        <v>391</v>
      </c>
      <c r="K29" s="81"/>
      <c r="L29" s="83"/>
      <c r="M29" s="83"/>
      <c r="N29" s="83"/>
      <c r="O29" s="83"/>
      <c r="P29" s="83"/>
      <c r="Q29" s="83"/>
      <c r="R29" s="83" t="s">
        <v>411</v>
      </c>
      <c r="S29" s="83"/>
      <c r="T29" s="83"/>
      <c r="U29" s="83"/>
      <c r="V29" s="83" t="s">
        <v>411</v>
      </c>
      <c r="W29" s="83" t="s">
        <v>411</v>
      </c>
      <c r="X29" s="83"/>
      <c r="Y29" s="83" t="s">
        <v>411</v>
      </c>
      <c r="Z29" s="83"/>
      <c r="AA29" s="83" t="s">
        <v>411</v>
      </c>
      <c r="AB29" s="83"/>
      <c r="AC29" s="83"/>
      <c r="AD29" s="83"/>
      <c r="AE29" s="83"/>
      <c r="AF29" s="81" t="s">
        <v>283</v>
      </c>
      <c r="AG29" s="106">
        <v>43538</v>
      </c>
      <c r="AH29" s="106">
        <v>43566</v>
      </c>
      <c r="AI29" s="106">
        <v>43650</v>
      </c>
      <c r="AJ29" s="126">
        <v>43889</v>
      </c>
      <c r="AK29" s="111">
        <f t="shared" si="0"/>
        <v>28</v>
      </c>
      <c r="AL29" s="111">
        <f t="shared" si="1"/>
        <v>84</v>
      </c>
      <c r="AM29" s="111">
        <f>AJ29-AI29</f>
        <v>239</v>
      </c>
      <c r="AN29" s="111">
        <f>AJ29-AG29</f>
        <v>351</v>
      </c>
      <c r="AO29" s="108" t="s">
        <v>339</v>
      </c>
      <c r="AP29" s="108" t="s">
        <v>340</v>
      </c>
      <c r="AQ29" s="114"/>
      <c r="AR29" s="114"/>
      <c r="AS29" s="91" t="s">
        <v>0</v>
      </c>
      <c r="AT29" s="87">
        <v>21530</v>
      </c>
      <c r="AU29" s="87">
        <v>21530</v>
      </c>
      <c r="AV29" s="129">
        <v>21500</v>
      </c>
      <c r="AW29" s="130">
        <v>0.7</v>
      </c>
      <c r="AX29" s="129">
        <v>15071</v>
      </c>
      <c r="AY29" s="129">
        <v>15071</v>
      </c>
      <c r="AZ29" s="129">
        <v>15050</v>
      </c>
      <c r="BA29" s="129">
        <f>AY29-AZ29</f>
        <v>21</v>
      </c>
      <c r="BB29" s="132">
        <f>AV29-AZ29</f>
        <v>6450</v>
      </c>
      <c r="BC29" s="81" t="s">
        <v>153</v>
      </c>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92">
        <v>0</v>
      </c>
      <c r="CJ29" s="114"/>
      <c r="CK29" s="114"/>
      <c r="CL29" s="114"/>
      <c r="CM29" s="114"/>
      <c r="CN29" s="114"/>
      <c r="CO29" s="114"/>
      <c r="CP29" s="114"/>
      <c r="CQ29" s="114"/>
      <c r="CR29" s="115"/>
    </row>
    <row r="30" spans="1:96" ht="87" customHeight="1" x14ac:dyDescent="0.2">
      <c r="A30" s="61">
        <v>29</v>
      </c>
      <c r="B30" s="80" t="s">
        <v>278</v>
      </c>
      <c r="C30" s="81" t="s">
        <v>105</v>
      </c>
      <c r="D30" s="81" t="s">
        <v>291</v>
      </c>
      <c r="E30" s="81" t="s">
        <v>296</v>
      </c>
      <c r="F30" s="81" t="s">
        <v>403</v>
      </c>
      <c r="G30" s="81" t="s">
        <v>458</v>
      </c>
      <c r="H30" s="82">
        <v>2019</v>
      </c>
      <c r="I30" s="81" t="s">
        <v>152</v>
      </c>
      <c r="J30" s="81" t="s">
        <v>388</v>
      </c>
      <c r="K30" s="81"/>
      <c r="L30" s="83"/>
      <c r="M30" s="83"/>
      <c r="N30" s="83"/>
      <c r="O30" s="83"/>
      <c r="P30" s="83"/>
      <c r="Q30" s="83"/>
      <c r="R30" s="83" t="s">
        <v>411</v>
      </c>
      <c r="S30" s="83" t="s">
        <v>411</v>
      </c>
      <c r="T30" s="83"/>
      <c r="U30" s="83"/>
      <c r="V30" s="83" t="s">
        <v>411</v>
      </c>
      <c r="W30" s="83"/>
      <c r="X30" s="83"/>
      <c r="Y30" s="83" t="s">
        <v>411</v>
      </c>
      <c r="Z30" s="83"/>
      <c r="AA30" s="83" t="s">
        <v>411</v>
      </c>
      <c r="AB30" s="83"/>
      <c r="AC30" s="83"/>
      <c r="AD30" s="83"/>
      <c r="AE30" s="83"/>
      <c r="AF30" s="81" t="s">
        <v>283</v>
      </c>
      <c r="AG30" s="106">
        <v>43795</v>
      </c>
      <c r="AH30" s="106">
        <v>43811</v>
      </c>
      <c r="AI30" s="106">
        <v>43888</v>
      </c>
      <c r="AJ30" s="127"/>
      <c r="AK30" s="111">
        <f t="shared" si="0"/>
        <v>16</v>
      </c>
      <c r="AL30" s="111">
        <f t="shared" si="1"/>
        <v>77</v>
      </c>
      <c r="AM30" s="111"/>
      <c r="AN30" s="111"/>
      <c r="AO30" s="116">
        <v>43952</v>
      </c>
      <c r="AP30" s="116">
        <v>44561</v>
      </c>
      <c r="AQ30" s="114"/>
      <c r="AR30" s="114"/>
      <c r="AS30" s="91" t="s">
        <v>0</v>
      </c>
      <c r="AT30" s="87">
        <v>102138.4</v>
      </c>
      <c r="AU30" s="87">
        <v>102138.4</v>
      </c>
      <c r="AV30" s="127"/>
      <c r="AW30" s="130">
        <v>0.7</v>
      </c>
      <c r="AX30" s="129">
        <v>71496.88</v>
      </c>
      <c r="AY30" s="129">
        <v>71496.88</v>
      </c>
      <c r="AZ30" s="127"/>
      <c r="BA30" s="127"/>
      <c r="BB30" s="132">
        <f t="shared" si="5"/>
        <v>30641.51999999999</v>
      </c>
      <c r="BC30" s="81" t="s">
        <v>153</v>
      </c>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92">
        <v>0</v>
      </c>
      <c r="CJ30" s="114"/>
      <c r="CK30" s="114"/>
      <c r="CL30" s="114"/>
      <c r="CM30" s="114"/>
      <c r="CN30" s="114"/>
      <c r="CO30" s="114"/>
      <c r="CP30" s="114"/>
      <c r="CQ30" s="114"/>
      <c r="CR30" s="115"/>
    </row>
    <row r="31" spans="1:96" ht="48" x14ac:dyDescent="0.2">
      <c r="A31" s="61">
        <v>30</v>
      </c>
      <c r="B31" s="80" t="s">
        <v>279</v>
      </c>
      <c r="C31" s="81" t="s">
        <v>28</v>
      </c>
      <c r="D31" s="81" t="s">
        <v>291</v>
      </c>
      <c r="E31" s="81" t="s">
        <v>293</v>
      </c>
      <c r="F31" s="81" t="s">
        <v>401</v>
      </c>
      <c r="G31" s="81" t="s">
        <v>445</v>
      </c>
      <c r="H31" s="82">
        <v>2019</v>
      </c>
      <c r="I31" s="81" t="s">
        <v>274</v>
      </c>
      <c r="J31" s="81" t="s">
        <v>393</v>
      </c>
      <c r="K31" s="81"/>
      <c r="L31" s="83"/>
      <c r="M31" s="83"/>
      <c r="N31" s="83"/>
      <c r="O31" s="83" t="s">
        <v>411</v>
      </c>
      <c r="P31" s="83"/>
      <c r="Q31" s="83"/>
      <c r="R31" s="83"/>
      <c r="S31" s="83" t="s">
        <v>411</v>
      </c>
      <c r="T31" s="83"/>
      <c r="U31" s="83"/>
      <c r="V31" s="83"/>
      <c r="W31" s="83"/>
      <c r="X31" s="83"/>
      <c r="Y31" s="83" t="s">
        <v>411</v>
      </c>
      <c r="Z31" s="83"/>
      <c r="AA31" s="83" t="s">
        <v>411</v>
      </c>
      <c r="AB31" s="83"/>
      <c r="AC31" s="83"/>
      <c r="AD31" s="83"/>
      <c r="AE31" s="83"/>
      <c r="AF31" s="81" t="s">
        <v>285</v>
      </c>
      <c r="AG31" s="106">
        <v>43776</v>
      </c>
      <c r="AH31" s="106">
        <v>43811</v>
      </c>
      <c r="AI31" s="106">
        <v>43837</v>
      </c>
      <c r="AJ31" s="127"/>
      <c r="AK31" s="111">
        <f t="shared" si="0"/>
        <v>35</v>
      </c>
      <c r="AL31" s="111">
        <f t="shared" si="1"/>
        <v>26</v>
      </c>
      <c r="AM31" s="111"/>
      <c r="AN31" s="111"/>
      <c r="AO31" s="107" t="s">
        <v>341</v>
      </c>
      <c r="AP31" s="107" t="s">
        <v>342</v>
      </c>
      <c r="AQ31" s="114"/>
      <c r="AR31" s="114"/>
      <c r="AS31" s="91" t="s">
        <v>0</v>
      </c>
      <c r="AT31" s="87">
        <v>125660</v>
      </c>
      <c r="AU31" s="87">
        <v>125660</v>
      </c>
      <c r="AV31" s="127"/>
      <c r="AW31" s="130">
        <v>0.6</v>
      </c>
      <c r="AX31" s="129">
        <v>75396</v>
      </c>
      <c r="AY31" s="129">
        <v>75396</v>
      </c>
      <c r="AZ31" s="127"/>
      <c r="BA31" s="127"/>
      <c r="BB31" s="132">
        <f t="shared" si="5"/>
        <v>50264</v>
      </c>
      <c r="BC31" s="81" t="s">
        <v>153</v>
      </c>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92">
        <v>0</v>
      </c>
      <c r="CJ31" s="114"/>
      <c r="CK31" s="114"/>
      <c r="CL31" s="114"/>
      <c r="CM31" s="114"/>
      <c r="CN31" s="114"/>
      <c r="CO31" s="114"/>
      <c r="CP31" s="114"/>
      <c r="CQ31" s="114"/>
      <c r="CR31" s="115"/>
    </row>
    <row r="32" spans="1:96" ht="36.75" customHeight="1" x14ac:dyDescent="0.2">
      <c r="A32" s="61">
        <v>31</v>
      </c>
      <c r="B32" s="80" t="s">
        <v>280</v>
      </c>
      <c r="C32" s="81" t="s">
        <v>12</v>
      </c>
      <c r="D32" s="81" t="s">
        <v>291</v>
      </c>
      <c r="E32" s="81" t="s">
        <v>293</v>
      </c>
      <c r="F32" s="81" t="s">
        <v>401</v>
      </c>
      <c r="G32" s="81" t="s">
        <v>446</v>
      </c>
      <c r="H32" s="82">
        <v>2019</v>
      </c>
      <c r="I32" s="81" t="s">
        <v>274</v>
      </c>
      <c r="J32" s="81" t="s">
        <v>393</v>
      </c>
      <c r="K32" s="81"/>
      <c r="L32" s="83"/>
      <c r="M32" s="83"/>
      <c r="N32" s="83"/>
      <c r="O32" s="83" t="s">
        <v>411</v>
      </c>
      <c r="P32" s="83"/>
      <c r="Q32" s="83"/>
      <c r="R32" s="83"/>
      <c r="S32" s="83" t="s">
        <v>411</v>
      </c>
      <c r="T32" s="83"/>
      <c r="U32" s="83"/>
      <c r="V32" s="83"/>
      <c r="W32" s="83"/>
      <c r="X32" s="83"/>
      <c r="Y32" s="83" t="s">
        <v>411</v>
      </c>
      <c r="Z32" s="83"/>
      <c r="AA32" s="83" t="s">
        <v>411</v>
      </c>
      <c r="AB32" s="83"/>
      <c r="AC32" s="83"/>
      <c r="AD32" s="83"/>
      <c r="AE32" s="83"/>
      <c r="AF32" s="81" t="s">
        <v>283</v>
      </c>
      <c r="AG32" s="106">
        <v>43794</v>
      </c>
      <c r="AH32" s="106">
        <v>43811</v>
      </c>
      <c r="AI32" s="106">
        <v>43841</v>
      </c>
      <c r="AJ32" s="127"/>
      <c r="AK32" s="111">
        <f t="shared" si="0"/>
        <v>17</v>
      </c>
      <c r="AL32" s="111">
        <f t="shared" si="1"/>
        <v>30</v>
      </c>
      <c r="AM32" s="111"/>
      <c r="AN32" s="111"/>
      <c r="AO32" s="107" t="s">
        <v>341</v>
      </c>
      <c r="AP32" s="107" t="s">
        <v>342</v>
      </c>
      <c r="AQ32" s="114"/>
      <c r="AR32" s="114"/>
      <c r="AS32" s="91" t="s">
        <v>0</v>
      </c>
      <c r="AT32" s="87">
        <v>344103.1</v>
      </c>
      <c r="AU32" s="87">
        <v>344103.1</v>
      </c>
      <c r="AV32" s="127"/>
      <c r="AW32" s="130">
        <v>0.6</v>
      </c>
      <c r="AX32" s="129">
        <v>206461.86</v>
      </c>
      <c r="AY32" s="129">
        <v>206461.86</v>
      </c>
      <c r="AZ32" s="127"/>
      <c r="BA32" s="127"/>
      <c r="BB32" s="132">
        <f t="shared" si="5"/>
        <v>137641.24</v>
      </c>
      <c r="BC32" s="81" t="s">
        <v>153</v>
      </c>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92">
        <v>0</v>
      </c>
      <c r="CJ32" s="114"/>
      <c r="CK32" s="114"/>
      <c r="CL32" s="114"/>
      <c r="CM32" s="114"/>
      <c r="CN32" s="114"/>
      <c r="CO32" s="114"/>
      <c r="CP32" s="114"/>
      <c r="CQ32" s="114"/>
      <c r="CR32" s="115"/>
    </row>
    <row r="33" spans="1:96" ht="84" x14ac:dyDescent="0.2">
      <c r="A33" s="61">
        <v>32</v>
      </c>
      <c r="B33" s="80" t="s">
        <v>281</v>
      </c>
      <c r="C33" s="81" t="s">
        <v>57</v>
      </c>
      <c r="D33" s="81" t="s">
        <v>291</v>
      </c>
      <c r="E33" s="81" t="s">
        <v>293</v>
      </c>
      <c r="F33" s="81" t="s">
        <v>401</v>
      </c>
      <c r="G33" s="81" t="s">
        <v>452</v>
      </c>
      <c r="H33" s="82">
        <v>2019</v>
      </c>
      <c r="I33" s="81" t="s">
        <v>175</v>
      </c>
      <c r="J33" s="81" t="s">
        <v>381</v>
      </c>
      <c r="K33" s="81"/>
      <c r="L33" s="83"/>
      <c r="M33" s="83"/>
      <c r="N33" s="83"/>
      <c r="O33" s="83"/>
      <c r="P33" s="83"/>
      <c r="Q33" s="83"/>
      <c r="R33" s="83"/>
      <c r="S33" s="83"/>
      <c r="T33" s="83"/>
      <c r="U33" s="83"/>
      <c r="V33" s="83" t="s">
        <v>411</v>
      </c>
      <c r="W33" s="83" t="s">
        <v>411</v>
      </c>
      <c r="X33" s="83"/>
      <c r="Y33" s="83" t="s">
        <v>411</v>
      </c>
      <c r="Z33" s="83" t="s">
        <v>411</v>
      </c>
      <c r="AA33" s="83" t="s">
        <v>411</v>
      </c>
      <c r="AB33" s="83"/>
      <c r="AC33" s="83"/>
      <c r="AD33" s="83" t="s">
        <v>411</v>
      </c>
      <c r="AE33" s="83"/>
      <c r="AF33" s="81" t="s">
        <v>283</v>
      </c>
      <c r="AG33" s="106">
        <v>43538</v>
      </c>
      <c r="AH33" s="106">
        <v>43566</v>
      </c>
      <c r="AI33" s="106">
        <v>43616</v>
      </c>
      <c r="AJ33" s="126">
        <v>43875</v>
      </c>
      <c r="AK33" s="111">
        <f t="shared" si="0"/>
        <v>28</v>
      </c>
      <c r="AL33" s="111">
        <f t="shared" si="1"/>
        <v>50</v>
      </c>
      <c r="AM33" s="111">
        <f>AJ33-AI33</f>
        <v>259</v>
      </c>
      <c r="AN33" s="111">
        <f>AJ33-AG33</f>
        <v>337</v>
      </c>
      <c r="AO33" s="107" t="s">
        <v>347</v>
      </c>
      <c r="AP33" s="107" t="s">
        <v>354</v>
      </c>
      <c r="AQ33" s="114"/>
      <c r="AR33" s="114"/>
      <c r="AS33" s="91" t="s">
        <v>0</v>
      </c>
      <c r="AT33" s="87">
        <v>116271.06</v>
      </c>
      <c r="AU33" s="87">
        <v>116271.06</v>
      </c>
      <c r="AV33" s="129">
        <v>116200</v>
      </c>
      <c r="AW33" s="130">
        <v>0.7</v>
      </c>
      <c r="AX33" s="129">
        <v>81389.741999999998</v>
      </c>
      <c r="AY33" s="129">
        <v>81389.741999999998</v>
      </c>
      <c r="AZ33" s="129">
        <v>81340</v>
      </c>
      <c r="BA33" s="129">
        <f>AY33-AZ33</f>
        <v>49.74199999999837</v>
      </c>
      <c r="BB33" s="132">
        <f>AV33-AZ33</f>
        <v>34860</v>
      </c>
      <c r="BC33" s="81" t="s">
        <v>153</v>
      </c>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92">
        <v>0</v>
      </c>
      <c r="CJ33" s="114"/>
      <c r="CK33" s="114"/>
      <c r="CL33" s="114"/>
      <c r="CM33" s="114"/>
      <c r="CN33" s="114"/>
      <c r="CO33" s="114"/>
      <c r="CP33" s="114"/>
      <c r="CQ33" s="114"/>
      <c r="CR33" s="115"/>
    </row>
    <row r="34" spans="1:96" ht="84" x14ac:dyDescent="0.2">
      <c r="A34" s="61">
        <v>33</v>
      </c>
      <c r="B34" s="80" t="s">
        <v>282</v>
      </c>
      <c r="C34" s="81" t="s">
        <v>102</v>
      </c>
      <c r="D34" s="81" t="s">
        <v>292</v>
      </c>
      <c r="E34" s="81" t="s">
        <v>365</v>
      </c>
      <c r="F34" s="81" t="s">
        <v>402</v>
      </c>
      <c r="G34" s="81" t="s">
        <v>456</v>
      </c>
      <c r="H34" s="82">
        <v>2019</v>
      </c>
      <c r="I34" s="81" t="s">
        <v>175</v>
      </c>
      <c r="J34" s="81" t="s">
        <v>381</v>
      </c>
      <c r="K34" s="81"/>
      <c r="L34" s="83"/>
      <c r="M34" s="83"/>
      <c r="N34" s="83"/>
      <c r="O34" s="83"/>
      <c r="P34" s="83"/>
      <c r="Q34" s="83"/>
      <c r="R34" s="83"/>
      <c r="S34" s="83"/>
      <c r="T34" s="83"/>
      <c r="U34" s="83"/>
      <c r="V34" s="83" t="s">
        <v>411</v>
      </c>
      <c r="W34" s="83" t="s">
        <v>411</v>
      </c>
      <c r="X34" s="83"/>
      <c r="Y34" s="83" t="s">
        <v>411</v>
      </c>
      <c r="Z34" s="83"/>
      <c r="AA34" s="83" t="s">
        <v>411</v>
      </c>
      <c r="AB34" s="83"/>
      <c r="AC34" s="83"/>
      <c r="AD34" s="83"/>
      <c r="AE34" s="83"/>
      <c r="AF34" s="81" t="s">
        <v>283</v>
      </c>
      <c r="AG34" s="106">
        <v>43790</v>
      </c>
      <c r="AH34" s="106">
        <v>43811</v>
      </c>
      <c r="AI34" s="106">
        <v>43875</v>
      </c>
      <c r="AJ34" s="127"/>
      <c r="AK34" s="111">
        <f t="shared" si="0"/>
        <v>21</v>
      </c>
      <c r="AL34" s="111">
        <f t="shared" si="1"/>
        <v>64</v>
      </c>
      <c r="AM34" s="111"/>
      <c r="AN34" s="111"/>
      <c r="AO34" s="107" t="s">
        <v>349</v>
      </c>
      <c r="AP34" s="107" t="s">
        <v>341</v>
      </c>
      <c r="AQ34" s="114"/>
      <c r="AR34" s="114"/>
      <c r="AS34" s="91" t="s">
        <v>0</v>
      </c>
      <c r="AT34" s="87">
        <v>108349.18</v>
      </c>
      <c r="AU34" s="87">
        <v>108349.18</v>
      </c>
      <c r="AV34" s="127"/>
      <c r="AW34" s="130">
        <v>0.6</v>
      </c>
      <c r="AX34" s="129">
        <v>65009.51</v>
      </c>
      <c r="AY34" s="129">
        <v>65009.51</v>
      </c>
      <c r="AZ34" s="127"/>
      <c r="BA34" s="127"/>
      <c r="BB34" s="132">
        <f t="shared" si="5"/>
        <v>43339.669999999991</v>
      </c>
      <c r="BC34" s="81" t="s">
        <v>153</v>
      </c>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92">
        <v>0</v>
      </c>
      <c r="CJ34" s="114"/>
      <c r="CK34" s="114"/>
      <c r="CL34" s="114"/>
      <c r="CM34" s="114"/>
      <c r="CN34" s="114"/>
      <c r="CO34" s="114"/>
      <c r="CP34" s="114"/>
      <c r="CQ34" s="114"/>
      <c r="CR34" s="115"/>
    </row>
    <row r="35" spans="1:96" ht="15.75" customHeight="1" x14ac:dyDescent="0.2">
      <c r="H35" s="66"/>
      <c r="AI35" s="121"/>
      <c r="AJ35" s="122" t="s">
        <v>409</v>
      </c>
      <c r="AK35" s="123">
        <f>AVERAGE(AK2:AK34)</f>
        <v>27.121212121212121</v>
      </c>
      <c r="AL35" s="123">
        <f>AVERAGE(AL2:AL29,AL33)</f>
        <v>62.344827586206897</v>
      </c>
      <c r="AM35" s="123">
        <f>AVERAGE(AM2:AM23)</f>
        <v>275.31818181818181</v>
      </c>
      <c r="AN35" s="123">
        <f>AVERAGE(AN2:AN23)</f>
        <v>362</v>
      </c>
      <c r="AO35" s="121"/>
      <c r="AP35" s="121"/>
      <c r="AQ35" s="121"/>
      <c r="AR35" s="121"/>
      <c r="AS35" s="122" t="s">
        <v>408</v>
      </c>
      <c r="AT35" s="124">
        <f>SUM(AT2:AT34)</f>
        <v>3176939.1300000004</v>
      </c>
      <c r="AU35" s="124">
        <f>SUM(AU2:AU34)</f>
        <v>3150284.0600000005</v>
      </c>
      <c r="AV35" s="124">
        <f>SUM(AV2:AV23)</f>
        <v>1931399.1</v>
      </c>
      <c r="AW35" s="125"/>
      <c r="AX35" s="125"/>
      <c r="AY35" s="124">
        <f>SUM(AY2:AY34)</f>
        <v>2032551.0909999998</v>
      </c>
      <c r="AZ35" s="124">
        <f>SUM(AZ2:AZ23)</f>
        <v>1272621.8999999999</v>
      </c>
      <c r="BA35" s="62">
        <f>SUM(BA2:BA23)</f>
        <v>21802.474000000002</v>
      </c>
      <c r="BB35" s="124">
        <f>(SUM(BB2:BB34))-BA33-BA29-BA25-BA24</f>
        <v>1132539.8829999997</v>
      </c>
    </row>
    <row r="36" spans="1:96" ht="15.75" customHeight="1" x14ac:dyDescent="0.3">
      <c r="B36" s="78" t="s">
        <v>459</v>
      </c>
    </row>
    <row r="38" spans="1:96" ht="15.75" customHeight="1" x14ac:dyDescent="0.25">
      <c r="B38"/>
    </row>
    <row r="39" spans="1:96" ht="15.75" customHeight="1" x14ac:dyDescent="0.25">
      <c r="H39"/>
    </row>
    <row r="51" spans="2:9" ht="15.75" customHeight="1" x14ac:dyDescent="0.25">
      <c r="B51"/>
      <c r="I51"/>
    </row>
    <row r="52" spans="2:9" ht="15.75" customHeight="1" x14ac:dyDescent="0.25">
      <c r="I52"/>
    </row>
    <row r="54" spans="2:9" ht="15.75" customHeight="1" x14ac:dyDescent="0.25">
      <c r="E54"/>
    </row>
    <row r="58" spans="2:9" ht="15.75" customHeight="1" x14ac:dyDescent="0.25">
      <c r="I58"/>
    </row>
    <row r="63" spans="2:9" ht="15.75" customHeight="1" x14ac:dyDescent="0.25">
      <c r="B63"/>
    </row>
    <row r="69" spans="2:5" ht="15.75" customHeight="1" x14ac:dyDescent="0.25">
      <c r="E69"/>
    </row>
    <row r="75" spans="2:5" ht="15.75" customHeight="1" x14ac:dyDescent="0.2">
      <c r="B75" s="79" t="s">
        <v>460</v>
      </c>
    </row>
    <row r="77" spans="2:5" ht="15.75" customHeight="1" x14ac:dyDescent="0.2">
      <c r="B77" s="57" t="s">
        <v>461</v>
      </c>
      <c r="C77" s="57">
        <v>13</v>
      </c>
    </row>
    <row r="78" spans="2:5" ht="15.75" customHeight="1" x14ac:dyDescent="0.2">
      <c r="B78" s="57" t="s">
        <v>462</v>
      </c>
      <c r="C78" s="57">
        <v>3</v>
      </c>
    </row>
    <row r="79" spans="2:5" ht="15.75" customHeight="1" x14ac:dyDescent="0.2">
      <c r="B79" s="57" t="s">
        <v>463</v>
      </c>
      <c r="C79" s="57">
        <v>1</v>
      </c>
    </row>
    <row r="80" spans="2:5" ht="15.75" customHeight="1" x14ac:dyDescent="0.2">
      <c r="B80" s="57" t="s">
        <v>464</v>
      </c>
      <c r="C80" s="57">
        <v>2</v>
      </c>
    </row>
    <row r="81" spans="2:3" ht="15.75" customHeight="1" x14ac:dyDescent="0.2">
      <c r="B81" s="57" t="s">
        <v>465</v>
      </c>
      <c r="C81" s="57">
        <v>1</v>
      </c>
    </row>
  </sheetData>
  <sheetProtection algorithmName="SHA-512" hashValue="rhpBKuT02IiDXu9WvsB6DxH8aj73v3Rxh5F37JjPdIx6L2Fzqlzjg1wSuGqyf7nkDHt+wKETqMMw2cIMM8E+Jg==" saltValue="41MM92WWK+cMn7JPU7yvNw==" spinCount="100000" sheet="1" formatCells="0" formatColumns="0" formatRows="0" insertColumns="0" insertRows="0" insertHyperlinks="0" deleteColumns="0" deleteRows="0" sort="0" autoFilter="0" pivotTables="0"/>
  <autoFilter ref="B1:CR1" xr:uid="{17E24A2A-6454-4DAE-BEFB-B73F67756AB0}"/>
  <sortState xmlns:xlrd2="http://schemas.microsoft.com/office/spreadsheetml/2017/richdata2" ref="B2:CR23">
    <sortCondition ref="B2"/>
  </sortState>
  <dataValidations count="1">
    <dataValidation type="list" allowBlank="1" showInputMessage="1" showErrorMessage="1" sqref="D2:D34" xr:uid="{730388ED-232C-4DFA-AB3A-2428A4BAC881}">
      <formula1>"öffentlich,privat"</formula1>
    </dataValidation>
  </dataValidations>
  <pageMargins left="0.70866141732283472" right="0.70866141732283472" top="0.78740157480314965" bottom="0.78740157480314965" header="0.31496062992125984" footer="0.31496062992125984"/>
  <pageSetup paperSize="8" scale="12" fitToHeight="0" orientation="landscape" r:id="rId1"/>
  <headerFooter>
    <oddHeader>&amp;L&amp;G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245E-AB6B-4A0A-8D6C-56E263EE4074}">
  <sheetPr codeName="Tabelle5"/>
  <dimension ref="A1:A21"/>
  <sheetViews>
    <sheetView workbookViewId="0">
      <selection activeCell="A21" sqref="A21"/>
    </sheetView>
  </sheetViews>
  <sheetFormatPr baseColWidth="10" defaultRowHeight="15" x14ac:dyDescent="0.25"/>
  <cols>
    <col min="1" max="1" width="120.42578125" customWidth="1"/>
  </cols>
  <sheetData>
    <row r="1" spans="1:1" x14ac:dyDescent="0.25">
      <c r="A1" t="s">
        <v>303</v>
      </c>
    </row>
    <row r="2" spans="1:1" x14ac:dyDescent="0.25">
      <c r="A2" t="s">
        <v>304</v>
      </c>
    </row>
    <row r="3" spans="1:1" ht="30" customHeight="1" x14ac:dyDescent="0.25">
      <c r="A3" s="63" t="s">
        <v>312</v>
      </c>
    </row>
    <row r="4" spans="1:1" ht="30" x14ac:dyDescent="0.25">
      <c r="A4" s="63" t="s">
        <v>313</v>
      </c>
    </row>
    <row r="5" spans="1:1" ht="30" x14ac:dyDescent="0.25">
      <c r="A5" s="63" t="s">
        <v>314</v>
      </c>
    </row>
    <row r="6" spans="1:1" ht="30" x14ac:dyDescent="0.25">
      <c r="A6" s="63" t="s">
        <v>315</v>
      </c>
    </row>
    <row r="7" spans="1:1" x14ac:dyDescent="0.25">
      <c r="A7" s="63" t="s">
        <v>309</v>
      </c>
    </row>
    <row r="8" spans="1:1" ht="30" x14ac:dyDescent="0.25">
      <c r="A8" s="63" t="s">
        <v>316</v>
      </c>
    </row>
    <row r="9" spans="1:1" ht="30" x14ac:dyDescent="0.25">
      <c r="A9" s="63" t="s">
        <v>317</v>
      </c>
    </row>
    <row r="10" spans="1:1" ht="30" x14ac:dyDescent="0.25">
      <c r="A10" s="63" t="s">
        <v>318</v>
      </c>
    </row>
    <row r="11" spans="1:1" x14ac:dyDescent="0.25">
      <c r="A11" s="63" t="s">
        <v>311</v>
      </c>
    </row>
    <row r="12" spans="1:1" ht="30" x14ac:dyDescent="0.25">
      <c r="A12" s="63" t="s">
        <v>320</v>
      </c>
    </row>
    <row r="13" spans="1:1" ht="30" x14ac:dyDescent="0.25">
      <c r="A13" s="63" t="s">
        <v>319</v>
      </c>
    </row>
    <row r="14" spans="1:1" x14ac:dyDescent="0.25">
      <c r="A14" s="63" t="s">
        <v>310</v>
      </c>
    </row>
    <row r="15" spans="1:1" ht="30" x14ac:dyDescent="0.25">
      <c r="A15" s="63" t="s">
        <v>321</v>
      </c>
    </row>
    <row r="16" spans="1:1" ht="30" x14ac:dyDescent="0.25">
      <c r="A16" s="63" t="s">
        <v>322</v>
      </c>
    </row>
    <row r="17" spans="1:1" x14ac:dyDescent="0.25">
      <c r="A17" s="64" t="s">
        <v>305</v>
      </c>
    </row>
    <row r="18" spans="1:1" x14ac:dyDescent="0.25">
      <c r="A18" s="64" t="s">
        <v>306</v>
      </c>
    </row>
    <row r="19" spans="1:1" x14ac:dyDescent="0.25">
      <c r="A19" s="64" t="s">
        <v>307</v>
      </c>
    </row>
    <row r="20" spans="1:1" x14ac:dyDescent="0.25">
      <c r="A20" s="64" t="s">
        <v>328</v>
      </c>
    </row>
    <row r="21" spans="1:1" x14ac:dyDescent="0.25">
      <c r="A21" s="64" t="s">
        <v>308</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DB58-D00B-483E-ADAD-6378F4ECFF90}">
  <dimension ref="A1:E58"/>
  <sheetViews>
    <sheetView workbookViewId="0">
      <selection activeCell="J15" sqref="J15"/>
    </sheetView>
  </sheetViews>
  <sheetFormatPr baseColWidth="10" defaultRowHeight="15" x14ac:dyDescent="0.25"/>
  <cols>
    <col min="1" max="1" width="19.28515625" bestFit="1" customWidth="1"/>
    <col min="2" max="2" width="1.42578125" bestFit="1" customWidth="1"/>
    <col min="3" max="5" width="22.140625" customWidth="1"/>
  </cols>
  <sheetData>
    <row r="1" spans="1:5" ht="15.75" thickBot="1" x14ac:dyDescent="0.3">
      <c r="A1" s="68" t="s">
        <v>412</v>
      </c>
      <c r="B1" s="69" t="s">
        <v>413</v>
      </c>
      <c r="C1" s="70" t="s">
        <v>414</v>
      </c>
      <c r="D1" s="70" t="s">
        <v>415</v>
      </c>
      <c r="E1" s="71" t="s">
        <v>416</v>
      </c>
    </row>
    <row r="2" spans="1:5" x14ac:dyDescent="0.25">
      <c r="A2" s="72" t="s">
        <v>417</v>
      </c>
      <c r="B2" s="73"/>
      <c r="C2" s="74">
        <v>1705</v>
      </c>
      <c r="D2" s="74">
        <v>1753</v>
      </c>
      <c r="E2" s="75">
        <v>3458</v>
      </c>
    </row>
    <row r="3" spans="1:5" x14ac:dyDescent="0.25">
      <c r="A3" s="72" t="s">
        <v>418</v>
      </c>
      <c r="B3" s="73"/>
      <c r="C3" s="74">
        <v>331</v>
      </c>
      <c r="D3" s="74">
        <v>319</v>
      </c>
      <c r="E3" s="75">
        <v>650</v>
      </c>
    </row>
    <row r="4" spans="1:5" x14ac:dyDescent="0.25">
      <c r="A4" s="72" t="s">
        <v>419</v>
      </c>
      <c r="B4" s="73"/>
      <c r="C4" s="74">
        <v>7921</v>
      </c>
      <c r="D4" s="74">
        <v>8089</v>
      </c>
      <c r="E4" s="75">
        <v>16010</v>
      </c>
    </row>
    <row r="5" spans="1:5" x14ac:dyDescent="0.25">
      <c r="A5" s="72" t="s">
        <v>420</v>
      </c>
      <c r="B5" s="73"/>
      <c r="C5" s="74">
        <v>2642</v>
      </c>
      <c r="D5" s="74">
        <v>2690</v>
      </c>
      <c r="E5" s="75">
        <v>5332</v>
      </c>
    </row>
    <row r="6" spans="1:5" x14ac:dyDescent="0.25">
      <c r="A6" s="72" t="s">
        <v>421</v>
      </c>
      <c r="B6" s="73"/>
      <c r="C6" s="74">
        <v>1407</v>
      </c>
      <c r="D6" s="74">
        <v>1381</v>
      </c>
      <c r="E6" s="75">
        <v>2788</v>
      </c>
    </row>
    <row r="7" spans="1:5" x14ac:dyDescent="0.25">
      <c r="A7" s="72" t="s">
        <v>422</v>
      </c>
      <c r="B7" s="73"/>
      <c r="C7" s="74">
        <v>684</v>
      </c>
      <c r="D7" s="74">
        <v>681</v>
      </c>
      <c r="E7" s="75">
        <v>1365</v>
      </c>
    </row>
    <row r="8" spans="1:5" x14ac:dyDescent="0.25">
      <c r="A8" s="72" t="s">
        <v>423</v>
      </c>
      <c r="B8" s="73"/>
      <c r="C8" s="74">
        <v>1678</v>
      </c>
      <c r="D8" s="74">
        <v>1670</v>
      </c>
      <c r="E8" s="75">
        <v>3348</v>
      </c>
    </row>
    <row r="9" spans="1:5" x14ac:dyDescent="0.25">
      <c r="A9" s="72" t="s">
        <v>424</v>
      </c>
      <c r="B9" s="73"/>
      <c r="C9" s="74">
        <v>1400</v>
      </c>
      <c r="D9" s="74">
        <v>1361</v>
      </c>
      <c r="E9" s="75">
        <v>2761</v>
      </c>
    </row>
    <row r="10" spans="1:5" x14ac:dyDescent="0.25">
      <c r="A10" s="72" t="s">
        <v>425</v>
      </c>
      <c r="B10" s="73"/>
      <c r="C10" s="74">
        <v>1646</v>
      </c>
      <c r="D10" s="74">
        <v>1581</v>
      </c>
      <c r="E10" s="75">
        <v>3227</v>
      </c>
    </row>
    <row r="11" spans="1:5" x14ac:dyDescent="0.25">
      <c r="A11" s="72" t="s">
        <v>426</v>
      </c>
      <c r="B11" s="73"/>
      <c r="C11" s="74">
        <v>1494</v>
      </c>
      <c r="D11" s="74">
        <v>1469</v>
      </c>
      <c r="E11" s="75">
        <v>2963</v>
      </c>
    </row>
    <row r="12" spans="1:5" x14ac:dyDescent="0.25">
      <c r="A12" s="72" t="s">
        <v>427</v>
      </c>
      <c r="B12" s="73"/>
      <c r="C12" s="74">
        <v>1422</v>
      </c>
      <c r="D12" s="74">
        <v>1447</v>
      </c>
      <c r="E12" s="75">
        <v>2869</v>
      </c>
    </row>
    <row r="13" spans="1:5" x14ac:dyDescent="0.25">
      <c r="A13" s="72" t="s">
        <v>428</v>
      </c>
      <c r="B13" s="73"/>
      <c r="C13" s="74">
        <v>759</v>
      </c>
      <c r="D13" s="74">
        <v>744</v>
      </c>
      <c r="E13" s="75">
        <v>1503</v>
      </c>
    </row>
    <row r="14" spans="1:5" x14ac:dyDescent="0.25">
      <c r="A14" s="72" t="s">
        <v>429</v>
      </c>
      <c r="B14" s="73"/>
      <c r="C14" s="74">
        <v>295</v>
      </c>
      <c r="D14" s="74">
        <v>279</v>
      </c>
      <c r="E14" s="75">
        <v>574</v>
      </c>
    </row>
    <row r="15" spans="1:5" x14ac:dyDescent="0.25">
      <c r="A15" s="72" t="s">
        <v>430</v>
      </c>
      <c r="B15" s="73"/>
      <c r="C15" s="74">
        <v>1439</v>
      </c>
      <c r="D15" s="74">
        <v>1418</v>
      </c>
      <c r="E15" s="75">
        <v>2857</v>
      </c>
    </row>
    <row r="16" spans="1:5" x14ac:dyDescent="0.25">
      <c r="A16" s="72" t="s">
        <v>431</v>
      </c>
      <c r="B16" s="73"/>
      <c r="C16" s="74">
        <v>1629</v>
      </c>
      <c r="D16" s="74">
        <v>1678</v>
      </c>
      <c r="E16" s="75">
        <v>3307</v>
      </c>
    </row>
    <row r="17" spans="1:5" x14ac:dyDescent="0.25">
      <c r="A17" s="72" t="s">
        <v>432</v>
      </c>
      <c r="B17" s="73"/>
      <c r="C17" s="74">
        <v>1943</v>
      </c>
      <c r="D17" s="74">
        <v>1917</v>
      </c>
      <c r="E17" s="75">
        <v>3860</v>
      </c>
    </row>
    <row r="18" spans="1:5" x14ac:dyDescent="0.25">
      <c r="A18" s="72" t="s">
        <v>433</v>
      </c>
      <c r="B18" s="73"/>
      <c r="C18" s="74">
        <v>866</v>
      </c>
      <c r="D18" s="74">
        <v>845</v>
      </c>
      <c r="E18" s="75">
        <v>1711</v>
      </c>
    </row>
    <row r="19" spans="1:5" x14ac:dyDescent="0.25">
      <c r="A19" s="72" t="s">
        <v>434</v>
      </c>
      <c r="B19" s="73"/>
      <c r="C19" s="74">
        <v>768</v>
      </c>
      <c r="D19" s="74">
        <v>690</v>
      </c>
      <c r="E19" s="75">
        <v>1458</v>
      </c>
    </row>
    <row r="20" spans="1:5" x14ac:dyDescent="0.25">
      <c r="A20" s="72" t="s">
        <v>435</v>
      </c>
      <c r="B20" s="73"/>
      <c r="C20" s="74">
        <v>952</v>
      </c>
      <c r="D20" s="74">
        <v>966</v>
      </c>
      <c r="E20" s="75">
        <v>1918</v>
      </c>
    </row>
    <row r="21" spans="1:5" x14ac:dyDescent="0.25">
      <c r="A21" s="72" t="s">
        <v>436</v>
      </c>
      <c r="B21" s="73"/>
      <c r="C21" s="74">
        <v>889</v>
      </c>
      <c r="D21" s="74">
        <v>841</v>
      </c>
      <c r="E21" s="75">
        <v>1730</v>
      </c>
    </row>
    <row r="22" spans="1:5" x14ac:dyDescent="0.25">
      <c r="A22" s="72" t="s">
        <v>437</v>
      </c>
      <c r="B22" s="73"/>
      <c r="C22" s="74">
        <v>1569</v>
      </c>
      <c r="D22" s="74">
        <v>1547</v>
      </c>
      <c r="E22" s="75">
        <v>3116</v>
      </c>
    </row>
    <row r="23" spans="1:5" x14ac:dyDescent="0.25">
      <c r="A23" s="72" t="s">
        <v>438</v>
      </c>
      <c r="B23" s="73"/>
      <c r="C23" s="74">
        <v>3024</v>
      </c>
      <c r="D23" s="74">
        <v>2932</v>
      </c>
      <c r="E23" s="75">
        <v>5956</v>
      </c>
    </row>
    <row r="24" spans="1:5" x14ac:dyDescent="0.25">
      <c r="A24" s="72" t="s">
        <v>439</v>
      </c>
      <c r="B24" s="73"/>
      <c r="C24" s="74">
        <v>1154</v>
      </c>
      <c r="D24" s="74">
        <v>1146</v>
      </c>
      <c r="E24" s="75">
        <v>2300</v>
      </c>
    </row>
    <row r="25" spans="1:5" x14ac:dyDescent="0.25">
      <c r="A25" s="72" t="s">
        <v>440</v>
      </c>
      <c r="B25" s="73"/>
      <c r="C25" s="74">
        <v>1646</v>
      </c>
      <c r="D25" s="74">
        <v>1654</v>
      </c>
      <c r="E25" s="75">
        <v>3300</v>
      </c>
    </row>
    <row r="26" spans="1:5" x14ac:dyDescent="0.25">
      <c r="A26" s="72" t="s">
        <v>441</v>
      </c>
      <c r="B26" s="73"/>
      <c r="C26" s="74">
        <v>755</v>
      </c>
      <c r="D26" s="74">
        <v>780</v>
      </c>
      <c r="E26" s="75">
        <v>1535</v>
      </c>
    </row>
    <row r="27" spans="1:5" x14ac:dyDescent="0.25">
      <c r="A27" s="72" t="s">
        <v>442</v>
      </c>
      <c r="B27" s="73"/>
      <c r="C27" s="74">
        <v>696</v>
      </c>
      <c r="D27" s="74">
        <v>642</v>
      </c>
      <c r="E27" s="75">
        <v>1338</v>
      </c>
    </row>
    <row r="28" spans="1:5" x14ac:dyDescent="0.25">
      <c r="A28" s="76" t="s">
        <v>416</v>
      </c>
      <c r="B28" s="77"/>
      <c r="C28" s="75">
        <v>40714</v>
      </c>
      <c r="D28" s="75">
        <v>40520</v>
      </c>
      <c r="E28" s="75">
        <v>81234</v>
      </c>
    </row>
    <row r="29" spans="1:5" x14ac:dyDescent="0.25">
      <c r="A29" s="67"/>
      <c r="B29" s="67"/>
      <c r="C29" s="67"/>
      <c r="D29" s="67"/>
      <c r="E29" s="67"/>
    </row>
    <row r="30" spans="1:5" ht="15.75" thickBot="1" x14ac:dyDescent="0.3"/>
    <row r="31" spans="1:5" ht="15.75" thickBot="1" x14ac:dyDescent="0.3">
      <c r="A31" s="68" t="s">
        <v>443</v>
      </c>
      <c r="B31" s="69" t="s">
        <v>413</v>
      </c>
      <c r="C31" s="70" t="s">
        <v>414</v>
      </c>
      <c r="D31" s="70" t="s">
        <v>415</v>
      </c>
      <c r="E31" s="71" t="s">
        <v>416</v>
      </c>
    </row>
    <row r="32" spans="1:5" x14ac:dyDescent="0.25">
      <c r="A32" s="72" t="s">
        <v>417</v>
      </c>
      <c r="B32" s="73"/>
      <c r="C32" s="74">
        <v>1712</v>
      </c>
      <c r="D32" s="74">
        <v>1760</v>
      </c>
      <c r="E32" s="75">
        <v>3472</v>
      </c>
    </row>
    <row r="33" spans="1:5" x14ac:dyDescent="0.25">
      <c r="A33" s="72" t="s">
        <v>418</v>
      </c>
      <c r="B33" s="73"/>
      <c r="C33" s="74">
        <v>323</v>
      </c>
      <c r="D33" s="74">
        <v>335</v>
      </c>
      <c r="E33" s="75">
        <v>658</v>
      </c>
    </row>
    <row r="34" spans="1:5" x14ac:dyDescent="0.25">
      <c r="A34" s="72" t="s">
        <v>419</v>
      </c>
      <c r="B34" s="73"/>
      <c r="C34" s="74">
        <v>8306</v>
      </c>
      <c r="D34" s="74">
        <v>8499</v>
      </c>
      <c r="E34" s="75">
        <v>16805</v>
      </c>
    </row>
    <row r="35" spans="1:5" x14ac:dyDescent="0.25">
      <c r="A35" s="72" t="s">
        <v>420</v>
      </c>
      <c r="B35" s="73"/>
      <c r="C35" s="74">
        <v>2757</v>
      </c>
      <c r="D35" s="74">
        <v>2777</v>
      </c>
      <c r="E35" s="75">
        <v>5534</v>
      </c>
    </row>
    <row r="36" spans="1:5" x14ac:dyDescent="0.25">
      <c r="A36" s="72" t="s">
        <v>421</v>
      </c>
      <c r="B36" s="73"/>
      <c r="C36" s="74">
        <v>1499</v>
      </c>
      <c r="D36" s="74">
        <v>1435</v>
      </c>
      <c r="E36" s="75">
        <v>2934</v>
      </c>
    </row>
    <row r="37" spans="1:5" x14ac:dyDescent="0.25">
      <c r="A37" s="72" t="s">
        <v>422</v>
      </c>
      <c r="B37" s="73"/>
      <c r="C37" s="74">
        <v>670</v>
      </c>
      <c r="D37" s="74">
        <v>706</v>
      </c>
      <c r="E37" s="75">
        <v>1376</v>
      </c>
    </row>
    <row r="38" spans="1:5" x14ac:dyDescent="0.25">
      <c r="A38" s="72" t="s">
        <v>423</v>
      </c>
      <c r="B38" s="73"/>
      <c r="C38" s="74">
        <v>1690</v>
      </c>
      <c r="D38" s="74">
        <v>1670</v>
      </c>
      <c r="E38" s="75">
        <v>3360</v>
      </c>
    </row>
    <row r="39" spans="1:5" x14ac:dyDescent="0.25">
      <c r="A39" s="72" t="s">
        <v>424</v>
      </c>
      <c r="B39" s="73"/>
      <c r="C39" s="74">
        <v>1434</v>
      </c>
      <c r="D39" s="74">
        <v>1431</v>
      </c>
      <c r="E39" s="75">
        <v>2865</v>
      </c>
    </row>
    <row r="40" spans="1:5" x14ac:dyDescent="0.25">
      <c r="A40" s="72" t="s">
        <v>425</v>
      </c>
      <c r="B40" s="73"/>
      <c r="C40" s="74">
        <v>1699</v>
      </c>
      <c r="D40" s="74">
        <v>1601</v>
      </c>
      <c r="E40" s="75">
        <v>3300</v>
      </c>
    </row>
    <row r="41" spans="1:5" x14ac:dyDescent="0.25">
      <c r="A41" s="72" t="s">
        <v>426</v>
      </c>
      <c r="B41" s="73"/>
      <c r="C41" s="74">
        <v>1572</v>
      </c>
      <c r="D41" s="74">
        <v>1540</v>
      </c>
      <c r="E41" s="75">
        <v>3112</v>
      </c>
    </row>
    <row r="42" spans="1:5" x14ac:dyDescent="0.25">
      <c r="A42" s="72" t="s">
        <v>427</v>
      </c>
      <c r="B42" s="73"/>
      <c r="C42" s="74">
        <v>1457</v>
      </c>
      <c r="D42" s="74">
        <v>1480</v>
      </c>
      <c r="E42" s="75">
        <v>2937</v>
      </c>
    </row>
    <row r="43" spans="1:5" x14ac:dyDescent="0.25">
      <c r="A43" s="72" t="s">
        <v>428</v>
      </c>
      <c r="B43" s="73"/>
      <c r="C43" s="74">
        <v>805</v>
      </c>
      <c r="D43" s="74">
        <v>795</v>
      </c>
      <c r="E43" s="75">
        <v>1600</v>
      </c>
    </row>
    <row r="44" spans="1:5" x14ac:dyDescent="0.25">
      <c r="A44" s="72" t="s">
        <v>429</v>
      </c>
      <c r="B44" s="73"/>
      <c r="C44" s="74">
        <v>279</v>
      </c>
      <c r="D44" s="74">
        <v>264</v>
      </c>
      <c r="E44" s="75">
        <v>543</v>
      </c>
    </row>
    <row r="45" spans="1:5" x14ac:dyDescent="0.25">
      <c r="A45" s="72" t="s">
        <v>430</v>
      </c>
      <c r="B45" s="73"/>
      <c r="C45" s="74">
        <v>1477</v>
      </c>
      <c r="D45" s="74">
        <v>1449</v>
      </c>
      <c r="E45" s="75">
        <v>2926</v>
      </c>
    </row>
    <row r="46" spans="1:5" x14ac:dyDescent="0.25">
      <c r="A46" s="72" t="s">
        <v>431</v>
      </c>
      <c r="B46" s="73"/>
      <c r="C46" s="74">
        <v>1651</v>
      </c>
      <c r="D46" s="74">
        <v>1713</v>
      </c>
      <c r="E46" s="75">
        <v>3364</v>
      </c>
    </row>
    <row r="47" spans="1:5" x14ac:dyDescent="0.25">
      <c r="A47" s="72" t="s">
        <v>432</v>
      </c>
      <c r="B47" s="73"/>
      <c r="C47" s="74">
        <v>1949</v>
      </c>
      <c r="D47" s="74">
        <v>1940</v>
      </c>
      <c r="E47" s="75">
        <v>3889</v>
      </c>
    </row>
    <row r="48" spans="1:5" x14ac:dyDescent="0.25">
      <c r="A48" s="72" t="s">
        <v>433</v>
      </c>
      <c r="B48" s="73"/>
      <c r="C48" s="74">
        <v>883</v>
      </c>
      <c r="D48" s="74">
        <v>876</v>
      </c>
      <c r="E48" s="75">
        <v>1759</v>
      </c>
    </row>
    <row r="49" spans="1:5" x14ac:dyDescent="0.25">
      <c r="A49" s="72" t="s">
        <v>434</v>
      </c>
      <c r="B49" s="73"/>
      <c r="C49" s="74">
        <v>747</v>
      </c>
      <c r="D49" s="74">
        <v>675</v>
      </c>
      <c r="E49" s="75">
        <v>1422</v>
      </c>
    </row>
    <row r="50" spans="1:5" x14ac:dyDescent="0.25">
      <c r="A50" s="72" t="s">
        <v>435</v>
      </c>
      <c r="B50" s="73"/>
      <c r="C50" s="74">
        <v>933</v>
      </c>
      <c r="D50" s="74">
        <v>950</v>
      </c>
      <c r="E50" s="75">
        <v>1883</v>
      </c>
    </row>
    <row r="51" spans="1:5" x14ac:dyDescent="0.25">
      <c r="A51" s="72" t="s">
        <v>436</v>
      </c>
      <c r="B51" s="73"/>
      <c r="C51" s="74">
        <v>909</v>
      </c>
      <c r="D51" s="74">
        <v>853</v>
      </c>
      <c r="E51" s="75">
        <v>1762</v>
      </c>
    </row>
    <row r="52" spans="1:5" x14ac:dyDescent="0.25">
      <c r="A52" s="72" t="s">
        <v>437</v>
      </c>
      <c r="B52" s="73"/>
      <c r="C52" s="74">
        <v>1599</v>
      </c>
      <c r="D52" s="74">
        <v>1570</v>
      </c>
      <c r="E52" s="75">
        <v>3169</v>
      </c>
    </row>
    <row r="53" spans="1:5" x14ac:dyDescent="0.25">
      <c r="A53" s="72" t="s">
        <v>438</v>
      </c>
      <c r="B53" s="73"/>
      <c r="C53" s="74">
        <v>3080</v>
      </c>
      <c r="D53" s="74">
        <v>2948</v>
      </c>
      <c r="E53" s="75">
        <v>6028</v>
      </c>
    </row>
    <row r="54" spans="1:5" x14ac:dyDescent="0.25">
      <c r="A54" s="72" t="s">
        <v>439</v>
      </c>
      <c r="B54" s="73"/>
      <c r="C54" s="74">
        <v>1191</v>
      </c>
      <c r="D54" s="74">
        <v>1146</v>
      </c>
      <c r="E54" s="75">
        <v>2337</v>
      </c>
    </row>
    <row r="55" spans="1:5" x14ac:dyDescent="0.25">
      <c r="A55" s="72" t="s">
        <v>440</v>
      </c>
      <c r="B55" s="73"/>
      <c r="C55" s="74">
        <v>1677</v>
      </c>
      <c r="D55" s="74">
        <v>1651</v>
      </c>
      <c r="E55" s="75">
        <v>3328</v>
      </c>
    </row>
    <row r="56" spans="1:5" x14ac:dyDescent="0.25">
      <c r="A56" s="72" t="s">
        <v>441</v>
      </c>
      <c r="B56" s="73"/>
      <c r="C56" s="74">
        <v>821</v>
      </c>
      <c r="D56" s="74">
        <v>788</v>
      </c>
      <c r="E56" s="75">
        <v>1609</v>
      </c>
    </row>
    <row r="57" spans="1:5" x14ac:dyDescent="0.25">
      <c r="A57" s="72" t="s">
        <v>442</v>
      </c>
      <c r="B57" s="73"/>
      <c r="C57" s="74">
        <v>728</v>
      </c>
      <c r="D57" s="74">
        <v>671</v>
      </c>
      <c r="E57" s="75">
        <v>1399</v>
      </c>
    </row>
    <row r="58" spans="1:5" x14ac:dyDescent="0.25">
      <c r="A58" s="76" t="s">
        <v>416</v>
      </c>
      <c r="B58" s="77"/>
      <c r="C58" s="75">
        <v>41848</v>
      </c>
      <c r="D58" s="75">
        <v>41523</v>
      </c>
      <c r="E58" s="75">
        <v>83371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8E375-BE2F-4F2A-8140-345247D794D4}">
  <sheetPr codeName="Tabelle7">
    <tabColor rgb="FFD17D71"/>
  </sheetPr>
  <dimension ref="A1:AL2"/>
  <sheetViews>
    <sheetView workbookViewId="0">
      <selection sqref="A1:AL2"/>
    </sheetView>
  </sheetViews>
  <sheetFormatPr baseColWidth="10" defaultRowHeight="15" x14ac:dyDescent="0.25"/>
  <cols>
    <col min="1" max="1" width="13.28515625" customWidth="1"/>
    <col min="2" max="2" width="14.85546875" customWidth="1"/>
    <col min="3" max="3" width="21.5703125" customWidth="1"/>
    <col min="5" max="5" width="53.5703125" customWidth="1"/>
    <col min="6" max="6" width="12.7109375" customWidth="1"/>
    <col min="7" max="7" width="18.28515625" customWidth="1"/>
    <col min="8" max="8" width="19.42578125" customWidth="1"/>
    <col min="10" max="16" width="42" customWidth="1"/>
    <col min="18" max="18" width="34.42578125" customWidth="1"/>
    <col min="19" max="19" width="37.5703125" customWidth="1"/>
    <col min="20" max="20" width="40.42578125" customWidth="1"/>
    <col min="21" max="21" width="23.140625" customWidth="1"/>
    <col min="26" max="26" width="51" customWidth="1"/>
    <col min="27" max="27" width="51.7109375" customWidth="1"/>
    <col min="28" max="28" width="23.5703125" customWidth="1"/>
    <col min="29" max="29" width="24" customWidth="1"/>
    <col min="30" max="30" width="26.42578125" customWidth="1"/>
    <col min="34" max="34" width="18.5703125" customWidth="1"/>
    <col min="36" max="36" width="43.85546875" customWidth="1"/>
    <col min="38" max="38" width="18.42578125" customWidth="1"/>
  </cols>
  <sheetData>
    <row r="1" spans="1:38" x14ac:dyDescent="0.25">
      <c r="A1" t="s">
        <v>3</v>
      </c>
      <c r="B1" t="s">
        <v>114</v>
      </c>
      <c r="C1" t="s">
        <v>290</v>
      </c>
      <c r="D1" t="s">
        <v>362</v>
      </c>
      <c r="E1" t="s">
        <v>406</v>
      </c>
      <c r="F1" t="s">
        <v>407</v>
      </c>
      <c r="G1" t="s">
        <v>113</v>
      </c>
      <c r="H1" t="s">
        <v>371</v>
      </c>
      <c r="I1" t="s">
        <v>372</v>
      </c>
      <c r="J1" t="s">
        <v>394</v>
      </c>
      <c r="K1" t="s">
        <v>400</v>
      </c>
      <c r="L1" t="s">
        <v>399</v>
      </c>
      <c r="M1" t="s">
        <v>398</v>
      </c>
      <c r="N1" t="s">
        <v>397</v>
      </c>
      <c r="O1" t="s">
        <v>396</v>
      </c>
      <c r="P1" t="s">
        <v>395</v>
      </c>
      <c r="Q1" t="s">
        <v>284</v>
      </c>
      <c r="R1" t="s">
        <v>301</v>
      </c>
      <c r="S1" t="s">
        <v>297</v>
      </c>
      <c r="T1" t="s">
        <v>302</v>
      </c>
      <c r="U1" t="s">
        <v>270</v>
      </c>
      <c r="V1" t="s">
        <v>370</v>
      </c>
      <c r="W1" t="s">
        <v>368</v>
      </c>
      <c r="X1" t="s">
        <v>367</v>
      </c>
      <c r="Y1" t="s">
        <v>369</v>
      </c>
      <c r="Z1" t="s">
        <v>298</v>
      </c>
      <c r="AA1" t="s">
        <v>299</v>
      </c>
      <c r="AB1" t="s">
        <v>266</v>
      </c>
      <c r="AC1" t="s">
        <v>263</v>
      </c>
      <c r="AD1" t="s">
        <v>265</v>
      </c>
      <c r="AE1" t="s">
        <v>300</v>
      </c>
      <c r="AF1" t="s">
        <v>286</v>
      </c>
      <c r="AG1" t="s">
        <v>287</v>
      </c>
      <c r="AH1" t="s">
        <v>264</v>
      </c>
      <c r="AI1" t="s">
        <v>288</v>
      </c>
      <c r="AJ1" t="s">
        <v>267</v>
      </c>
      <c r="AK1" t="s">
        <v>289</v>
      </c>
      <c r="AL1" t="s">
        <v>115</v>
      </c>
    </row>
    <row r="2" spans="1:38" ht="255" x14ac:dyDescent="0.25">
      <c r="A2" t="s">
        <v>360</v>
      </c>
      <c r="B2" t="s">
        <v>99</v>
      </c>
      <c r="C2" t="s">
        <v>292</v>
      </c>
      <c r="D2" t="s">
        <v>363</v>
      </c>
      <c r="E2" t="s">
        <v>405</v>
      </c>
      <c r="F2">
        <v>2019</v>
      </c>
      <c r="G2" t="s">
        <v>252</v>
      </c>
      <c r="H2" s="63" t="s">
        <v>386</v>
      </c>
      <c r="J2" s="63" t="s">
        <v>324</v>
      </c>
      <c r="K2" s="63" t="s">
        <v>325</v>
      </c>
      <c r="L2" s="63" t="s">
        <v>327</v>
      </c>
      <c r="M2" s="63" t="s">
        <v>326</v>
      </c>
      <c r="N2" t="s">
        <v>305</v>
      </c>
      <c r="O2" t="s">
        <v>328</v>
      </c>
      <c r="Q2" t="s">
        <v>285</v>
      </c>
      <c r="R2" s="65">
        <v>43539</v>
      </c>
      <c r="S2" s="65">
        <v>43566</v>
      </c>
      <c r="T2" s="65">
        <v>43643</v>
      </c>
      <c r="V2">
        <v>27</v>
      </c>
      <c r="W2">
        <v>77</v>
      </c>
      <c r="Z2" t="s">
        <v>329</v>
      </c>
      <c r="AA2" t="s">
        <v>330</v>
      </c>
      <c r="AD2" t="s">
        <v>0</v>
      </c>
      <c r="AE2">
        <v>111832.53</v>
      </c>
      <c r="AF2">
        <v>111832.53</v>
      </c>
      <c r="AH2">
        <v>0.5</v>
      </c>
      <c r="AI2">
        <v>55916.264999999999</v>
      </c>
      <c r="AL2">
        <v>55916.264999999999</v>
      </c>
    </row>
  </sheetData>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44A8A-D55F-46DB-BE72-399096487E9F}">
  <sheetPr codeName="Tabelle31">
    <pageSetUpPr fitToPage="1"/>
  </sheetPr>
  <dimension ref="A1:O43"/>
  <sheetViews>
    <sheetView topLeftCell="B1" zoomScale="130" zoomScaleNormal="130" workbookViewId="0">
      <pane ySplit="1" topLeftCell="A2" activePane="bottomLeft" state="frozen"/>
      <selection activeCell="F1" sqref="F1"/>
      <selection pane="bottomLeft" activeCell="L6" sqref="L6"/>
    </sheetView>
  </sheetViews>
  <sheetFormatPr baseColWidth="10" defaultColWidth="11.42578125" defaultRowHeight="23.85" customHeight="1" x14ac:dyDescent="0.25"/>
  <cols>
    <col min="1" max="1" width="25.140625" style="30" customWidth="1"/>
    <col min="2" max="2" width="14.5703125" style="30" customWidth="1"/>
    <col min="3" max="3" width="50.140625" style="1" customWidth="1"/>
    <col min="4" max="4" width="16.28515625" style="36" customWidth="1"/>
    <col min="5" max="5" width="10" style="37" customWidth="1"/>
    <col min="6" max="6" width="13" style="30" bestFit="1" customWidth="1"/>
    <col min="7" max="7" width="13.28515625" style="30" bestFit="1" customWidth="1"/>
    <col min="8" max="8" width="9.140625" style="38" customWidth="1"/>
    <col min="9" max="9" width="13.85546875" style="30" customWidth="1"/>
    <col min="10" max="10" width="17.140625" style="30" bestFit="1" customWidth="1"/>
    <col min="11" max="11" width="22.42578125" style="30" bestFit="1" customWidth="1"/>
    <col min="12" max="12" width="16.5703125" style="30" customWidth="1"/>
    <col min="13" max="13" width="16.42578125" style="30" bestFit="1" customWidth="1"/>
    <col min="14" max="14" width="22.42578125" style="30" bestFit="1" customWidth="1"/>
    <col min="15" max="15" width="12.7109375" customWidth="1"/>
  </cols>
  <sheetData>
    <row r="1" spans="1:15" ht="47.25" x14ac:dyDescent="0.25">
      <c r="A1" s="2" t="s">
        <v>1</v>
      </c>
      <c r="B1" s="2" t="s">
        <v>2</v>
      </c>
      <c r="C1" s="3" t="s">
        <v>3</v>
      </c>
      <c r="D1" s="137" t="s">
        <v>4</v>
      </c>
      <c r="E1" s="138"/>
      <c r="F1" s="4" t="s">
        <v>5</v>
      </c>
      <c r="G1" s="4" t="s">
        <v>6</v>
      </c>
      <c r="H1" s="5" t="s">
        <v>7</v>
      </c>
      <c r="I1" s="2" t="s">
        <v>8</v>
      </c>
      <c r="J1" s="2" t="s">
        <v>111</v>
      </c>
      <c r="K1" s="2" t="s">
        <v>9</v>
      </c>
      <c r="L1" s="2" t="s">
        <v>10</v>
      </c>
      <c r="M1" s="2" t="s">
        <v>11</v>
      </c>
      <c r="N1" s="2" t="s">
        <v>112</v>
      </c>
    </row>
    <row r="2" spans="1:15" ht="23.85" customHeight="1" x14ac:dyDescent="0.25">
      <c r="A2" s="54" t="s">
        <v>28</v>
      </c>
      <c r="B2" s="17" t="s">
        <v>33</v>
      </c>
      <c r="C2" s="7" t="s">
        <v>34</v>
      </c>
      <c r="D2" s="8" t="s">
        <v>15</v>
      </c>
      <c r="E2" s="9">
        <v>43395</v>
      </c>
      <c r="F2" s="10">
        <v>43738</v>
      </c>
      <c r="G2" s="10">
        <v>43830</v>
      </c>
      <c r="H2" s="11" t="s">
        <v>20</v>
      </c>
      <c r="I2" s="12" t="s">
        <v>17</v>
      </c>
      <c r="J2" s="12"/>
      <c r="K2" s="19">
        <v>30670.52</v>
      </c>
      <c r="L2" s="14">
        <v>30667</v>
      </c>
      <c r="M2" s="15">
        <f t="shared" ref="M2:M24" si="0">K2-L2</f>
        <v>3.5200000000004366</v>
      </c>
      <c r="N2" s="19"/>
    </row>
    <row r="3" spans="1:15" ht="32.450000000000003" customHeight="1" x14ac:dyDescent="0.25">
      <c r="A3" s="54" t="s">
        <v>12</v>
      </c>
      <c r="B3" s="17" t="s">
        <v>18</v>
      </c>
      <c r="C3" s="18" t="s">
        <v>19</v>
      </c>
      <c r="D3" s="8" t="s">
        <v>15</v>
      </c>
      <c r="E3" s="9">
        <v>43395</v>
      </c>
      <c r="F3" s="10">
        <v>43768</v>
      </c>
      <c r="G3" s="10">
        <v>43830</v>
      </c>
      <c r="H3" s="11" t="s">
        <v>20</v>
      </c>
      <c r="I3" s="12" t="s">
        <v>17</v>
      </c>
      <c r="J3" s="12"/>
      <c r="K3" s="19">
        <v>32042.66</v>
      </c>
      <c r="L3" s="14">
        <v>31909.5</v>
      </c>
      <c r="M3" s="15">
        <f t="shared" si="0"/>
        <v>133.15999999999985</v>
      </c>
      <c r="N3" s="19"/>
      <c r="O3" s="16"/>
    </row>
    <row r="4" spans="1:15" ht="32.450000000000003" customHeight="1" x14ac:dyDescent="0.25">
      <c r="A4" s="54" t="s">
        <v>38</v>
      </c>
      <c r="B4" s="17" t="s">
        <v>41</v>
      </c>
      <c r="C4" s="18" t="s">
        <v>42</v>
      </c>
      <c r="D4" s="26" t="s">
        <v>15</v>
      </c>
      <c r="E4" s="27">
        <v>43487</v>
      </c>
      <c r="F4" s="10">
        <v>44165</v>
      </c>
      <c r="G4" s="10">
        <v>44196</v>
      </c>
      <c r="H4" s="11" t="s">
        <v>20</v>
      </c>
      <c r="I4" s="12" t="s">
        <v>17</v>
      </c>
      <c r="J4" s="12"/>
      <c r="K4" s="19">
        <v>76336.47</v>
      </c>
      <c r="L4" s="14">
        <v>76335</v>
      </c>
      <c r="M4" s="15">
        <f t="shared" si="0"/>
        <v>1.4700000000011642</v>
      </c>
      <c r="N4" s="19"/>
      <c r="O4" s="16"/>
    </row>
    <row r="5" spans="1:15" ht="26.45" customHeight="1" x14ac:dyDescent="0.25">
      <c r="A5" s="54" t="s">
        <v>12</v>
      </c>
      <c r="B5" s="20" t="s">
        <v>21</v>
      </c>
      <c r="C5" s="21" t="s">
        <v>22</v>
      </c>
      <c r="D5" s="8" t="s">
        <v>15</v>
      </c>
      <c r="E5" s="9">
        <v>43455</v>
      </c>
      <c r="F5" s="10">
        <v>43921</v>
      </c>
      <c r="G5" s="10">
        <v>43982</v>
      </c>
      <c r="H5" s="11" t="s">
        <v>23</v>
      </c>
      <c r="I5" s="12" t="s">
        <v>17</v>
      </c>
      <c r="J5" s="12"/>
      <c r="K5" s="22">
        <v>33511.839999999997</v>
      </c>
      <c r="L5" s="14">
        <v>32900</v>
      </c>
      <c r="M5" s="15">
        <f t="shared" si="0"/>
        <v>611.83999999999651</v>
      </c>
      <c r="N5" s="22"/>
    </row>
    <row r="6" spans="1:15" ht="23.85" customHeight="1" x14ac:dyDescent="0.25">
      <c r="A6" s="54" t="s">
        <v>71</v>
      </c>
      <c r="B6" s="20" t="s">
        <v>72</v>
      </c>
      <c r="C6" s="21" t="s">
        <v>73</v>
      </c>
      <c r="D6" s="26" t="s">
        <v>15</v>
      </c>
      <c r="E6" s="27">
        <v>43384</v>
      </c>
      <c r="F6" s="10">
        <v>44500</v>
      </c>
      <c r="G6" s="10">
        <v>44561</v>
      </c>
      <c r="H6" s="11" t="s">
        <v>23</v>
      </c>
      <c r="I6" s="12" t="s">
        <v>17</v>
      </c>
      <c r="J6" s="12"/>
      <c r="K6" s="22">
        <v>174685</v>
      </c>
      <c r="L6" s="14">
        <v>174685</v>
      </c>
      <c r="M6" s="25">
        <f t="shared" si="0"/>
        <v>0</v>
      </c>
      <c r="N6" s="22"/>
    </row>
    <row r="7" spans="1:15" ht="23.85" customHeight="1" x14ac:dyDescent="0.25">
      <c r="A7" s="54" t="s">
        <v>83</v>
      </c>
      <c r="B7" s="6" t="s">
        <v>84</v>
      </c>
      <c r="C7" s="28" t="s">
        <v>85</v>
      </c>
      <c r="D7" s="26" t="s">
        <v>15</v>
      </c>
      <c r="E7" s="9">
        <v>43819</v>
      </c>
      <c r="F7" s="10"/>
      <c r="G7" s="12"/>
      <c r="H7" s="11" t="s">
        <v>86</v>
      </c>
      <c r="I7" s="12" t="s">
        <v>17</v>
      </c>
      <c r="J7" s="12"/>
      <c r="K7" s="13">
        <v>58457.2</v>
      </c>
      <c r="L7" s="33">
        <v>58456</v>
      </c>
      <c r="M7" s="25">
        <f t="shared" si="0"/>
        <v>1.1999999999970896</v>
      </c>
      <c r="N7" s="13"/>
      <c r="O7" s="29"/>
    </row>
    <row r="8" spans="1:15" ht="28.9" customHeight="1" x14ac:dyDescent="0.25">
      <c r="A8" s="54" t="s">
        <v>77</v>
      </c>
      <c r="B8" s="6" t="s">
        <v>78</v>
      </c>
      <c r="C8" s="28" t="s">
        <v>79</v>
      </c>
      <c r="D8" s="26" t="s">
        <v>15</v>
      </c>
      <c r="E8" s="27">
        <v>43734</v>
      </c>
      <c r="F8" s="10">
        <v>43861</v>
      </c>
      <c r="G8" s="10">
        <v>43861</v>
      </c>
      <c r="H8" s="11" t="s">
        <v>80</v>
      </c>
      <c r="I8" s="12" t="s">
        <v>17</v>
      </c>
      <c r="J8" s="12"/>
      <c r="K8" s="13">
        <v>91061.2</v>
      </c>
      <c r="L8" s="33">
        <v>88780</v>
      </c>
      <c r="M8" s="25">
        <f t="shared" si="0"/>
        <v>2281.1999999999971</v>
      </c>
      <c r="N8" s="13"/>
      <c r="O8" s="29"/>
    </row>
    <row r="9" spans="1:15" ht="28.9" customHeight="1" x14ac:dyDescent="0.25">
      <c r="A9" s="54" t="s">
        <v>12</v>
      </c>
      <c r="B9" s="6" t="s">
        <v>13</v>
      </c>
      <c r="C9" s="7" t="s">
        <v>14</v>
      </c>
      <c r="D9" s="8" t="s">
        <v>15</v>
      </c>
      <c r="E9" s="9">
        <v>43495</v>
      </c>
      <c r="F9" s="10">
        <v>44012</v>
      </c>
      <c r="G9" s="10">
        <v>44074</v>
      </c>
      <c r="H9" s="11" t="s">
        <v>16</v>
      </c>
      <c r="I9" s="12" t="s">
        <v>17</v>
      </c>
      <c r="J9" s="12"/>
      <c r="K9" s="13">
        <v>21981.96</v>
      </c>
      <c r="L9" s="14">
        <v>21980</v>
      </c>
      <c r="M9" s="15">
        <f t="shared" si="0"/>
        <v>1.9599999999991269</v>
      </c>
      <c r="N9" s="13"/>
      <c r="O9" s="16"/>
    </row>
    <row r="10" spans="1:15" ht="28.15" customHeight="1" x14ac:dyDescent="0.25">
      <c r="A10" s="54" t="s">
        <v>28</v>
      </c>
      <c r="B10" s="6" t="s">
        <v>29</v>
      </c>
      <c r="C10" s="28" t="s">
        <v>30</v>
      </c>
      <c r="D10" s="26" t="s">
        <v>15</v>
      </c>
      <c r="E10" s="27">
        <v>43495</v>
      </c>
      <c r="F10" s="10">
        <v>44074</v>
      </c>
      <c r="G10" s="10">
        <v>44196</v>
      </c>
      <c r="H10" s="11" t="s">
        <v>16</v>
      </c>
      <c r="I10" s="12" t="s">
        <v>17</v>
      </c>
      <c r="J10" s="12"/>
      <c r="K10" s="13">
        <v>25090.52</v>
      </c>
      <c r="L10" s="14">
        <v>15365</v>
      </c>
      <c r="M10" s="25">
        <f t="shared" si="0"/>
        <v>9725.52</v>
      </c>
      <c r="N10" s="13"/>
    </row>
    <row r="11" spans="1:15" ht="27" customHeight="1" x14ac:dyDescent="0.25">
      <c r="A11" s="54" t="s">
        <v>28</v>
      </c>
      <c r="B11" s="6" t="s">
        <v>31</v>
      </c>
      <c r="C11" s="28" t="s">
        <v>32</v>
      </c>
      <c r="D11" s="26" t="s">
        <v>15</v>
      </c>
      <c r="E11" s="27">
        <v>43448</v>
      </c>
      <c r="F11" s="10">
        <v>44012</v>
      </c>
      <c r="G11" s="10">
        <v>44196</v>
      </c>
      <c r="H11" s="11" t="s">
        <v>16</v>
      </c>
      <c r="I11" s="12" t="s">
        <v>17</v>
      </c>
      <c r="J11" s="12"/>
      <c r="K11" s="13">
        <v>20916.16</v>
      </c>
      <c r="L11" s="14">
        <v>20916</v>
      </c>
      <c r="M11" s="15">
        <f t="shared" si="0"/>
        <v>0.15999999999985448</v>
      </c>
      <c r="N11" s="13"/>
      <c r="O11" s="16"/>
    </row>
    <row r="12" spans="1:15" ht="26.45" customHeight="1" x14ac:dyDescent="0.25">
      <c r="A12" s="54" t="s">
        <v>38</v>
      </c>
      <c r="B12" s="6" t="s">
        <v>43</v>
      </c>
      <c r="C12" s="28" t="s">
        <v>44</v>
      </c>
      <c r="D12" s="26" t="s">
        <v>15</v>
      </c>
      <c r="E12" s="27">
        <v>43593</v>
      </c>
      <c r="F12" s="10">
        <v>43861</v>
      </c>
      <c r="G12" s="10">
        <v>43982</v>
      </c>
      <c r="H12" s="11" t="s">
        <v>16</v>
      </c>
      <c r="I12" s="12" t="s">
        <v>17</v>
      </c>
      <c r="J12" s="12"/>
      <c r="K12" s="13">
        <v>29725.599999999999</v>
      </c>
      <c r="L12" s="14">
        <v>25756.5</v>
      </c>
      <c r="M12" s="25">
        <f t="shared" si="0"/>
        <v>3969.0999999999985</v>
      </c>
      <c r="N12" s="13"/>
    </row>
    <row r="13" spans="1:15" ht="27" customHeight="1" x14ac:dyDescent="0.25">
      <c r="A13" s="54" t="s">
        <v>45</v>
      </c>
      <c r="B13" s="6" t="s">
        <v>48</v>
      </c>
      <c r="C13" s="28" t="s">
        <v>49</v>
      </c>
      <c r="D13" s="26" t="s">
        <v>15</v>
      </c>
      <c r="E13" s="27">
        <v>43550</v>
      </c>
      <c r="F13" s="10"/>
      <c r="G13" s="12"/>
      <c r="H13" s="11" t="s">
        <v>16</v>
      </c>
      <c r="I13" s="12" t="s">
        <v>37</v>
      </c>
      <c r="J13" s="12"/>
      <c r="K13" s="13">
        <v>28773.98</v>
      </c>
      <c r="L13" s="14">
        <v>28770</v>
      </c>
      <c r="M13" s="15">
        <f t="shared" si="0"/>
        <v>3.9799999999995634</v>
      </c>
      <c r="N13" s="13"/>
    </row>
    <row r="14" spans="1:15" ht="28.15" customHeight="1" x14ac:dyDescent="0.25">
      <c r="A14" s="54" t="s">
        <v>52</v>
      </c>
      <c r="B14" s="6" t="s">
        <v>55</v>
      </c>
      <c r="C14" s="28" t="s">
        <v>56</v>
      </c>
      <c r="D14" s="26" t="s">
        <v>15</v>
      </c>
      <c r="E14" s="27">
        <v>43544</v>
      </c>
      <c r="F14" s="10"/>
      <c r="G14" s="12"/>
      <c r="H14" s="11" t="s">
        <v>16</v>
      </c>
      <c r="I14" s="12" t="s">
        <v>37</v>
      </c>
      <c r="J14" s="12"/>
      <c r="K14" s="13">
        <v>29220.46</v>
      </c>
      <c r="L14" s="14">
        <v>29218</v>
      </c>
      <c r="M14" s="15">
        <f t="shared" si="0"/>
        <v>2.4599999999991269</v>
      </c>
      <c r="N14" s="13"/>
    </row>
    <row r="15" spans="1:15" ht="23.85" customHeight="1" x14ac:dyDescent="0.25">
      <c r="A15" s="54" t="s">
        <v>57</v>
      </c>
      <c r="B15" s="6" t="s">
        <v>58</v>
      </c>
      <c r="C15" s="28" t="s">
        <v>59</v>
      </c>
      <c r="D15" s="26" t="s">
        <v>15</v>
      </c>
      <c r="E15" s="27">
        <v>43636</v>
      </c>
      <c r="F15" s="10">
        <v>44285</v>
      </c>
      <c r="G15" s="10">
        <v>44377</v>
      </c>
      <c r="H15" s="11" t="s">
        <v>16</v>
      </c>
      <c r="I15" s="12" t="s">
        <v>17</v>
      </c>
      <c r="J15" s="12"/>
      <c r="K15" s="13">
        <v>59780</v>
      </c>
      <c r="L15" s="14">
        <v>59766</v>
      </c>
      <c r="M15" s="15">
        <f t="shared" si="0"/>
        <v>14</v>
      </c>
      <c r="N15" s="13"/>
    </row>
    <row r="16" spans="1:15" ht="28.15" customHeight="1" x14ac:dyDescent="0.25">
      <c r="A16" s="54" t="s">
        <v>62</v>
      </c>
      <c r="B16" s="6" t="s">
        <v>63</v>
      </c>
      <c r="C16" s="28" t="s">
        <v>64</v>
      </c>
      <c r="D16" s="26" t="s">
        <v>15</v>
      </c>
      <c r="E16" s="27">
        <v>43612</v>
      </c>
      <c r="F16" s="10">
        <v>43890</v>
      </c>
      <c r="G16" s="10">
        <v>43951</v>
      </c>
      <c r="H16" s="11" t="s">
        <v>16</v>
      </c>
      <c r="I16" s="12" t="s">
        <v>17</v>
      </c>
      <c r="J16" s="12"/>
      <c r="K16" s="13">
        <v>27624.35</v>
      </c>
      <c r="L16" s="14">
        <v>27620</v>
      </c>
      <c r="M16" s="15">
        <f t="shared" si="0"/>
        <v>4.3499999999985448</v>
      </c>
      <c r="N16" s="13"/>
    </row>
    <row r="17" spans="1:14" ht="26.45" customHeight="1" x14ac:dyDescent="0.25">
      <c r="A17" s="54" t="s">
        <v>45</v>
      </c>
      <c r="B17" s="6" t="s">
        <v>50</v>
      </c>
      <c r="C17" s="28" t="s">
        <v>51</v>
      </c>
      <c r="D17" s="26" t="s">
        <v>15</v>
      </c>
      <c r="E17" s="27">
        <v>43734</v>
      </c>
      <c r="F17" s="10"/>
      <c r="G17" s="31"/>
      <c r="H17" s="11" t="s">
        <v>16</v>
      </c>
      <c r="I17" s="12" t="s">
        <v>17</v>
      </c>
      <c r="J17" s="12"/>
      <c r="K17" s="13">
        <v>30685.919999999998</v>
      </c>
      <c r="L17" s="14">
        <v>30685.9</v>
      </c>
      <c r="M17" s="15">
        <f t="shared" si="0"/>
        <v>1.9999999996798579E-2</v>
      </c>
      <c r="N17" s="13"/>
    </row>
    <row r="18" spans="1:14" ht="28.15" customHeight="1" x14ac:dyDescent="0.25">
      <c r="A18" s="54" t="s">
        <v>52</v>
      </c>
      <c r="B18" s="6" t="s">
        <v>53</v>
      </c>
      <c r="C18" s="28" t="s">
        <v>54</v>
      </c>
      <c r="D18" s="26" t="s">
        <v>15</v>
      </c>
      <c r="E18" s="27">
        <v>43437</v>
      </c>
      <c r="F18" s="10"/>
      <c r="G18" s="12"/>
      <c r="H18" s="11" t="s">
        <v>20</v>
      </c>
      <c r="I18" s="12" t="s">
        <v>37</v>
      </c>
      <c r="J18" s="12"/>
      <c r="K18" s="13">
        <v>162152.48000000001</v>
      </c>
      <c r="L18" s="14">
        <v>162151.5</v>
      </c>
      <c r="M18" s="15">
        <f t="shared" si="0"/>
        <v>0.98000000001047738</v>
      </c>
      <c r="N18" s="13"/>
    </row>
    <row r="19" spans="1:14" ht="28.15" customHeight="1" x14ac:dyDescent="0.25">
      <c r="A19" s="54" t="s">
        <v>68</v>
      </c>
      <c r="B19" s="6" t="s">
        <v>69</v>
      </c>
      <c r="C19" s="28" t="s">
        <v>70</v>
      </c>
      <c r="D19" s="8" t="s">
        <v>15</v>
      </c>
      <c r="E19" s="27">
        <v>43362</v>
      </c>
      <c r="F19" s="10">
        <v>44075</v>
      </c>
      <c r="G19" s="10">
        <v>44196</v>
      </c>
      <c r="H19" s="11" t="s">
        <v>20</v>
      </c>
      <c r="I19" s="12" t="s">
        <v>17</v>
      </c>
      <c r="J19" s="12"/>
      <c r="K19" s="13">
        <v>140000</v>
      </c>
      <c r="L19" s="14">
        <v>140000</v>
      </c>
      <c r="M19" s="15">
        <f t="shared" si="0"/>
        <v>0</v>
      </c>
      <c r="N19" s="13"/>
    </row>
    <row r="20" spans="1:14" ht="28.15" customHeight="1" x14ac:dyDescent="0.25">
      <c r="A20" s="54" t="s">
        <v>74</v>
      </c>
      <c r="B20" s="6" t="s">
        <v>75</v>
      </c>
      <c r="C20" s="28" t="s">
        <v>76</v>
      </c>
      <c r="D20" s="26" t="s">
        <v>15</v>
      </c>
      <c r="E20" s="27">
        <v>43558</v>
      </c>
      <c r="F20" s="10">
        <v>44075</v>
      </c>
      <c r="G20" s="10">
        <v>44196</v>
      </c>
      <c r="H20" s="11" t="s">
        <v>20</v>
      </c>
      <c r="I20" s="12" t="s">
        <v>17</v>
      </c>
      <c r="J20" s="12"/>
      <c r="K20" s="13">
        <v>43289.62</v>
      </c>
      <c r="L20" s="14">
        <v>43288</v>
      </c>
      <c r="M20" s="15">
        <f t="shared" si="0"/>
        <v>1.6200000000026193</v>
      </c>
      <c r="N20" s="13"/>
    </row>
    <row r="21" spans="1:14" ht="29.45" customHeight="1" x14ac:dyDescent="0.25">
      <c r="A21" s="54" t="s">
        <v>87</v>
      </c>
      <c r="B21" s="6" t="s">
        <v>88</v>
      </c>
      <c r="C21" s="28" t="s">
        <v>89</v>
      </c>
      <c r="D21" s="8" t="s">
        <v>15</v>
      </c>
      <c r="E21" s="27">
        <v>43675</v>
      </c>
      <c r="F21" s="10">
        <v>44196</v>
      </c>
      <c r="G21" s="10">
        <v>44196</v>
      </c>
      <c r="H21" s="11" t="s">
        <v>20</v>
      </c>
      <c r="I21" s="12" t="s">
        <v>17</v>
      </c>
      <c r="J21" s="12"/>
      <c r="K21" s="13">
        <v>62550.48</v>
      </c>
      <c r="L21" s="33">
        <v>62548.5</v>
      </c>
      <c r="M21" s="15">
        <f t="shared" si="0"/>
        <v>1.9800000000032014</v>
      </c>
      <c r="N21" s="13"/>
    </row>
    <row r="22" spans="1:14" ht="29.45" customHeight="1" x14ac:dyDescent="0.25">
      <c r="A22" s="54" t="s">
        <v>45</v>
      </c>
      <c r="B22" s="6" t="s">
        <v>46</v>
      </c>
      <c r="C22" s="28" t="s">
        <v>47</v>
      </c>
      <c r="D22" s="26" t="s">
        <v>15</v>
      </c>
      <c r="E22" s="27">
        <v>43552</v>
      </c>
      <c r="F22" s="10">
        <v>43799</v>
      </c>
      <c r="G22" s="10">
        <v>43861</v>
      </c>
      <c r="H22" s="11" t="s">
        <v>23</v>
      </c>
      <c r="I22" s="12" t="s">
        <v>37</v>
      </c>
      <c r="J22" s="12"/>
      <c r="K22" s="13">
        <v>82049.55</v>
      </c>
      <c r="L22" s="14">
        <v>80129</v>
      </c>
      <c r="M22" s="25">
        <f t="shared" si="0"/>
        <v>1920.5500000000029</v>
      </c>
      <c r="N22" s="13"/>
    </row>
    <row r="23" spans="1:14" ht="27.6" customHeight="1" x14ac:dyDescent="0.25">
      <c r="A23" s="54" t="s">
        <v>38</v>
      </c>
      <c r="B23" s="6" t="s">
        <v>39</v>
      </c>
      <c r="C23" s="28" t="s">
        <v>40</v>
      </c>
      <c r="D23" s="26" t="s">
        <v>15</v>
      </c>
      <c r="E23" s="27">
        <v>43536</v>
      </c>
      <c r="F23" s="10">
        <v>44012</v>
      </c>
      <c r="G23" s="10">
        <v>44104</v>
      </c>
      <c r="H23" s="11" t="s">
        <v>23</v>
      </c>
      <c r="I23" s="12" t="s">
        <v>37</v>
      </c>
      <c r="J23" s="12"/>
      <c r="K23" s="13">
        <v>33818.400000000001</v>
      </c>
      <c r="L23" s="14">
        <v>33390</v>
      </c>
      <c r="M23" s="15">
        <f t="shared" si="0"/>
        <v>428.40000000000146</v>
      </c>
      <c r="N23" s="13"/>
    </row>
    <row r="24" spans="1:14" ht="28.9" customHeight="1" x14ac:dyDescent="0.25">
      <c r="A24" s="54" t="s">
        <v>65</v>
      </c>
      <c r="B24" s="6" t="s">
        <v>66</v>
      </c>
      <c r="C24" s="28" t="s">
        <v>67</v>
      </c>
      <c r="D24" s="34" t="s">
        <v>26</v>
      </c>
      <c r="E24" s="35">
        <v>43347</v>
      </c>
      <c r="F24" s="10"/>
      <c r="G24" s="12"/>
      <c r="H24" s="11" t="s">
        <v>23</v>
      </c>
      <c r="I24" s="12" t="s">
        <v>17</v>
      </c>
      <c r="J24" s="12"/>
      <c r="K24" s="13">
        <v>103600</v>
      </c>
      <c r="L24" s="14"/>
      <c r="M24" s="15">
        <f t="shared" si="0"/>
        <v>103600</v>
      </c>
      <c r="N24" s="13"/>
    </row>
    <row r="25" spans="1:14" ht="32.450000000000003" customHeight="1" x14ac:dyDescent="0.25">
      <c r="A25" s="54" t="s">
        <v>90</v>
      </c>
      <c r="B25" s="6" t="s">
        <v>91</v>
      </c>
      <c r="C25" s="28" t="s">
        <v>92</v>
      </c>
      <c r="D25" s="34" t="s">
        <v>26</v>
      </c>
      <c r="E25" s="35">
        <v>43510</v>
      </c>
      <c r="F25" s="10"/>
      <c r="G25" s="12"/>
      <c r="H25" s="11" t="s">
        <v>23</v>
      </c>
      <c r="I25" s="12" t="s">
        <v>17</v>
      </c>
      <c r="J25" s="12"/>
      <c r="K25" s="13">
        <v>26597.26</v>
      </c>
      <c r="L25" s="33"/>
      <c r="M25" s="13"/>
      <c r="N25" s="13"/>
    </row>
    <row r="26" spans="1:14" ht="44.45" customHeight="1" x14ac:dyDescent="0.25">
      <c r="A26" s="54" t="s">
        <v>99</v>
      </c>
      <c r="B26" s="6" t="s">
        <v>100</v>
      </c>
      <c r="C26" s="28" t="s">
        <v>101</v>
      </c>
      <c r="D26" s="23" t="s">
        <v>26</v>
      </c>
      <c r="E26" s="24">
        <v>43643</v>
      </c>
      <c r="F26" s="10"/>
      <c r="G26" s="12"/>
      <c r="H26" s="11" t="s">
        <v>80</v>
      </c>
      <c r="I26" s="12" t="s">
        <v>37</v>
      </c>
      <c r="J26" s="12"/>
      <c r="K26" s="13">
        <v>55916.264999999999</v>
      </c>
      <c r="L26" s="33"/>
      <c r="M26" s="13"/>
      <c r="N26" s="13"/>
    </row>
    <row r="27" spans="1:14" ht="29.45" customHeight="1" x14ac:dyDescent="0.25">
      <c r="A27" s="54" t="s">
        <v>77</v>
      </c>
      <c r="B27" s="6" t="s">
        <v>81</v>
      </c>
      <c r="C27" s="28" t="s">
        <v>82</v>
      </c>
      <c r="D27" s="34" t="s">
        <v>26</v>
      </c>
      <c r="E27" s="35">
        <v>43754</v>
      </c>
      <c r="F27" s="10"/>
      <c r="G27" s="12"/>
      <c r="H27" s="11" t="s">
        <v>80</v>
      </c>
      <c r="I27" s="12" t="s">
        <v>17</v>
      </c>
      <c r="J27" s="12"/>
      <c r="K27" s="13">
        <v>19425</v>
      </c>
      <c r="L27" s="33"/>
      <c r="M27" s="25">
        <f>K27-L27</f>
        <v>19425</v>
      </c>
      <c r="N27" s="13"/>
    </row>
    <row r="28" spans="1:14" ht="39.6" customHeight="1" x14ac:dyDescent="0.25">
      <c r="A28" s="54" t="s">
        <v>93</v>
      </c>
      <c r="B28" s="6" t="s">
        <v>94</v>
      </c>
      <c r="C28" s="28" t="s">
        <v>95</v>
      </c>
      <c r="D28" s="23" t="s">
        <v>26</v>
      </c>
      <c r="E28" s="24">
        <v>43635</v>
      </c>
      <c r="F28" s="10"/>
      <c r="G28" s="12"/>
      <c r="H28" s="11" t="s">
        <v>16</v>
      </c>
      <c r="I28" s="12" t="s">
        <v>17</v>
      </c>
      <c r="J28" s="12"/>
      <c r="K28" s="13">
        <v>17763.2</v>
      </c>
      <c r="L28" s="33"/>
      <c r="M28" s="13"/>
      <c r="N28" s="13"/>
    </row>
    <row r="29" spans="1:14" ht="28.9" customHeight="1" x14ac:dyDescent="0.25">
      <c r="A29" s="54" t="s">
        <v>96</v>
      </c>
      <c r="B29" s="6" t="s">
        <v>97</v>
      </c>
      <c r="C29" s="28" t="s">
        <v>98</v>
      </c>
      <c r="D29" s="23" t="s">
        <v>26</v>
      </c>
      <c r="E29" s="35">
        <v>43650</v>
      </c>
      <c r="F29" s="10"/>
      <c r="G29" s="12"/>
      <c r="H29" s="11" t="s">
        <v>16</v>
      </c>
      <c r="I29" s="12" t="s">
        <v>17</v>
      </c>
      <c r="J29" s="12"/>
      <c r="K29" s="13">
        <v>15071</v>
      </c>
      <c r="L29" s="33"/>
      <c r="M29" s="13"/>
      <c r="N29" s="13"/>
    </row>
    <row r="30" spans="1:14" ht="28.9" customHeight="1" x14ac:dyDescent="0.25">
      <c r="A30" s="54" t="s">
        <v>105</v>
      </c>
      <c r="B30" s="6" t="s">
        <v>106</v>
      </c>
      <c r="C30" s="28" t="s">
        <v>107</v>
      </c>
      <c r="D30" s="52" t="s">
        <v>109</v>
      </c>
      <c r="E30" s="53">
        <v>43811</v>
      </c>
      <c r="F30" s="10"/>
      <c r="G30" s="12"/>
      <c r="H30" s="11" t="s">
        <v>16</v>
      </c>
      <c r="I30" s="12" t="s">
        <v>17</v>
      </c>
      <c r="J30" s="12"/>
      <c r="K30" s="13">
        <v>71496.88</v>
      </c>
      <c r="L30" s="33"/>
      <c r="M30" s="13"/>
      <c r="N30" s="13"/>
    </row>
    <row r="31" spans="1:14" ht="28.9" customHeight="1" x14ac:dyDescent="0.25">
      <c r="A31" s="54" t="s">
        <v>28</v>
      </c>
      <c r="B31" s="17" t="s">
        <v>35</v>
      </c>
      <c r="C31" s="28" t="s">
        <v>36</v>
      </c>
      <c r="D31" s="55" t="s">
        <v>109</v>
      </c>
      <c r="E31" s="53">
        <v>43811</v>
      </c>
      <c r="F31" s="10"/>
      <c r="G31" s="12"/>
      <c r="H31" s="11" t="s">
        <v>27</v>
      </c>
      <c r="I31" s="12" t="s">
        <v>37</v>
      </c>
      <c r="J31" s="12"/>
      <c r="K31" s="19">
        <v>75396</v>
      </c>
      <c r="L31" s="14"/>
      <c r="M31" s="15"/>
      <c r="N31" s="19"/>
    </row>
    <row r="32" spans="1:14" ht="28.9" customHeight="1" x14ac:dyDescent="0.25">
      <c r="A32" s="54" t="s">
        <v>12</v>
      </c>
      <c r="B32" s="20" t="s">
        <v>24</v>
      </c>
      <c r="C32" s="32" t="s">
        <v>25</v>
      </c>
      <c r="D32" s="55" t="s">
        <v>109</v>
      </c>
      <c r="E32" s="56">
        <v>43811</v>
      </c>
      <c r="F32" s="10"/>
      <c r="G32" s="12"/>
      <c r="H32" s="11" t="s">
        <v>27</v>
      </c>
      <c r="I32" s="12" t="s">
        <v>17</v>
      </c>
      <c r="J32" s="12"/>
      <c r="K32" s="22">
        <v>206461.86</v>
      </c>
      <c r="L32" s="14"/>
      <c r="M32" s="15"/>
      <c r="N32" s="22"/>
    </row>
    <row r="33" spans="1:14" ht="28.9" customHeight="1" x14ac:dyDescent="0.25">
      <c r="A33" s="54" t="s">
        <v>57</v>
      </c>
      <c r="B33" s="6" t="s">
        <v>60</v>
      </c>
      <c r="C33" s="7" t="s">
        <v>61</v>
      </c>
      <c r="D33" s="34" t="s">
        <v>26</v>
      </c>
      <c r="E33" s="35">
        <v>43616</v>
      </c>
      <c r="F33" s="10"/>
      <c r="G33" s="12"/>
      <c r="H33" s="11" t="s">
        <v>23</v>
      </c>
      <c r="I33" s="12" t="s">
        <v>17</v>
      </c>
      <c r="J33" s="12"/>
      <c r="K33" s="13">
        <v>81389.741999999998</v>
      </c>
      <c r="L33" s="14"/>
      <c r="M33" s="15">
        <f>K33-L33</f>
        <v>81389.741999999998</v>
      </c>
      <c r="N33" s="13"/>
    </row>
    <row r="34" spans="1:14" ht="28.9" customHeight="1" x14ac:dyDescent="0.25">
      <c r="A34" s="54" t="s">
        <v>102</v>
      </c>
      <c r="B34" s="6" t="s">
        <v>103</v>
      </c>
      <c r="C34" s="7" t="s">
        <v>104</v>
      </c>
      <c r="D34" s="52" t="s">
        <v>109</v>
      </c>
      <c r="E34" s="53">
        <v>43811</v>
      </c>
      <c r="F34" s="10"/>
      <c r="G34" s="12"/>
      <c r="H34" s="11" t="s">
        <v>23</v>
      </c>
      <c r="I34" s="12" t="s">
        <v>17</v>
      </c>
      <c r="J34" s="12"/>
      <c r="K34" s="13">
        <v>65009.51</v>
      </c>
      <c r="L34" s="33"/>
      <c r="M34" s="13"/>
      <c r="N34" s="13"/>
    </row>
    <row r="35" spans="1:14" ht="23.85" customHeight="1" x14ac:dyDescent="0.25">
      <c r="K35" s="39">
        <f>SUM(K2:K34)</f>
        <v>2032551.0869999996</v>
      </c>
      <c r="L35" s="39">
        <f>SUM(L2:L32)</f>
        <v>1275316.8999999999</v>
      </c>
      <c r="M35" s="39">
        <f>SUM(M2:M32)</f>
        <v>142132.47</v>
      </c>
      <c r="N35" s="39">
        <f>SUM(N2:N34)</f>
        <v>0</v>
      </c>
    </row>
    <row r="37" spans="1:14" ht="6" customHeight="1" thickBot="1" x14ac:dyDescent="0.3"/>
    <row r="38" spans="1:14" ht="23.45" customHeight="1" thickBot="1" x14ac:dyDescent="0.3">
      <c r="D38" s="135" t="s">
        <v>108</v>
      </c>
      <c r="E38" s="136"/>
    </row>
    <row r="39" spans="1:14" s="40" customFormat="1" ht="27" customHeight="1" thickBot="1" x14ac:dyDescent="0.3">
      <c r="A39" s="36"/>
      <c r="B39" s="36"/>
      <c r="C39" s="41"/>
      <c r="D39" s="42" t="s">
        <v>109</v>
      </c>
      <c r="E39" s="43">
        <f>COUNTIF(D2:D34,D39)</f>
        <v>4</v>
      </c>
      <c r="F39" s="36"/>
      <c r="G39" s="36"/>
      <c r="H39" s="44"/>
      <c r="I39" s="36"/>
      <c r="J39" s="36"/>
      <c r="K39" s="36"/>
      <c r="L39" s="36"/>
      <c r="M39" s="36"/>
      <c r="N39" s="36"/>
    </row>
    <row r="40" spans="1:14" s="40" customFormat="1" ht="27" customHeight="1" thickBot="1" x14ac:dyDescent="0.3">
      <c r="A40" s="36"/>
      <c r="B40" s="36"/>
      <c r="C40" s="41"/>
      <c r="D40" s="45" t="s">
        <v>26</v>
      </c>
      <c r="E40" s="46">
        <f>COUNTIF(D2:D34,D40)</f>
        <v>7</v>
      </c>
      <c r="F40" s="36"/>
      <c r="G40" s="36"/>
      <c r="H40" s="44"/>
      <c r="I40" s="36"/>
      <c r="J40" s="36"/>
      <c r="K40" s="36"/>
      <c r="L40" s="36"/>
      <c r="M40" s="36"/>
      <c r="N40" s="36"/>
    </row>
    <row r="41" spans="1:14" s="40" customFormat="1" ht="27" customHeight="1" thickBot="1" x14ac:dyDescent="0.3">
      <c r="A41" s="36"/>
      <c r="B41" s="36"/>
      <c r="C41" s="41"/>
      <c r="D41" s="47" t="s">
        <v>15</v>
      </c>
      <c r="E41" s="48">
        <f>COUNTIF(D2:D34,D41)</f>
        <v>22</v>
      </c>
      <c r="F41" s="36"/>
      <c r="G41" s="36"/>
      <c r="H41" s="44"/>
      <c r="I41" s="36"/>
      <c r="J41" s="36"/>
      <c r="K41" s="36"/>
      <c r="L41" s="36"/>
      <c r="M41" s="36"/>
      <c r="N41" s="36"/>
    </row>
    <row r="42" spans="1:14" ht="4.9000000000000004" customHeight="1" thickBot="1" x14ac:dyDescent="0.3">
      <c r="E42" s="49"/>
    </row>
    <row r="43" spans="1:14" ht="23.85" customHeight="1" thickBot="1" x14ac:dyDescent="0.3">
      <c r="D43" s="50" t="s">
        <v>110</v>
      </c>
      <c r="E43" s="51">
        <f>SUM(E39:E41)</f>
        <v>33</v>
      </c>
    </row>
  </sheetData>
  <autoFilter ref="H1:M35" xr:uid="{2D27CD97-BD8A-4A6A-97A3-077A0521378C}"/>
  <mergeCells count="2">
    <mergeCell ref="D38:E38"/>
    <mergeCell ref="D1:E1"/>
  </mergeCells>
  <pageMargins left="0.7" right="0.7" top="0.78740157499999996" bottom="0.78740157499999996" header="0.3" footer="0.3"/>
  <pageSetup paperSize="8" scale="5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Projektmonitoring LAG Pustertal</vt:lpstr>
      <vt:lpstr>Ziele LEP</vt:lpstr>
      <vt:lpstr>Bevölkerung</vt:lpstr>
      <vt:lpstr>Tabelle3</vt:lpstr>
      <vt:lpstr>Übersicht_PJ Stand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Leitner</dc:creator>
  <cp:lastModifiedBy>Caroline Leitner</cp:lastModifiedBy>
  <cp:lastPrinted>2020-06-05T18:59:11Z</cp:lastPrinted>
  <dcterms:created xsi:type="dcterms:W3CDTF">2020-03-09T10:50:06Z</dcterms:created>
  <dcterms:modified xsi:type="dcterms:W3CDTF">2020-06-05T19:03:47Z</dcterms:modified>
</cp:coreProperties>
</file>